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405" windowWidth="24240" windowHeight="13740"/>
  </bookViews>
  <sheets>
    <sheet name="C.2" sheetId="1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B.1" sheetId="13" r:id="rId10"/>
    <sheet name="B.2" sheetId="14" r:id="rId11"/>
    <sheet name="B.2.1" sheetId="15" r:id="rId12"/>
    <sheet name="B.2.2" sheetId="16" r:id="rId13"/>
    <sheet name="B.2.3" sheetId="17" r:id="rId14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Print_Area" localSheetId="9">B.1!$A$1:$O$40</definedName>
  </definedNames>
  <calcPr calcId="145621"/>
</workbook>
</file>

<file path=xl/calcChain.xml><?xml version="1.0" encoding="utf-8"?>
<calcChain xmlns="http://schemas.openxmlformats.org/spreadsheetml/2006/main">
  <c r="M81" i="17" l="1"/>
  <c r="L81" i="17"/>
  <c r="K81" i="17"/>
  <c r="K77" i="17" s="1"/>
  <c r="J81" i="17"/>
  <c r="I81" i="17"/>
  <c r="H81" i="17"/>
  <c r="G81" i="17"/>
  <c r="G77" i="17" s="1"/>
  <c r="F81" i="17"/>
  <c r="E81" i="17"/>
  <c r="M78" i="17"/>
  <c r="L78" i="17"/>
  <c r="L77" i="17" s="1"/>
  <c r="K78" i="17"/>
  <c r="J78" i="17"/>
  <c r="I78" i="17"/>
  <c r="H78" i="17"/>
  <c r="H77" i="17" s="1"/>
  <c r="G78" i="17"/>
  <c r="F78" i="17"/>
  <c r="E78" i="17"/>
  <c r="M77" i="17"/>
  <c r="J77" i="17"/>
  <c r="I77" i="17"/>
  <c r="F77" i="17"/>
  <c r="E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K64" i="17" s="1"/>
  <c r="J68" i="17"/>
  <c r="I68" i="17"/>
  <c r="H68" i="17"/>
  <c r="G68" i="17"/>
  <c r="G64" i="17" s="1"/>
  <c r="F68" i="17"/>
  <c r="E68" i="17"/>
  <c r="M65" i="17"/>
  <c r="L65" i="17"/>
  <c r="L64" i="17" s="1"/>
  <c r="K65" i="17"/>
  <c r="J65" i="17"/>
  <c r="I65" i="17"/>
  <c r="H65" i="17"/>
  <c r="H64" i="17" s="1"/>
  <c r="G65" i="17"/>
  <c r="F65" i="17"/>
  <c r="E65" i="17"/>
  <c r="M64" i="17"/>
  <c r="J64" i="17"/>
  <c r="I64" i="17"/>
  <c r="F64" i="17"/>
  <c r="E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K52" i="17" s="1"/>
  <c r="K51" i="17" s="1"/>
  <c r="J56" i="17"/>
  <c r="I56" i="17"/>
  <c r="H56" i="17"/>
  <c r="G56" i="17"/>
  <c r="G52" i="17" s="1"/>
  <c r="G51" i="17" s="1"/>
  <c r="F56" i="17"/>
  <c r="E56" i="17"/>
  <c r="M53" i="17"/>
  <c r="L53" i="17"/>
  <c r="L52" i="17" s="1"/>
  <c r="L51" i="17" s="1"/>
  <c r="K53" i="17"/>
  <c r="J53" i="17"/>
  <c r="I53" i="17"/>
  <c r="H53" i="17"/>
  <c r="H52" i="17" s="1"/>
  <c r="H51" i="17" s="1"/>
  <c r="G53" i="17"/>
  <c r="F53" i="17"/>
  <c r="E53" i="17"/>
  <c r="M52" i="17"/>
  <c r="M51" i="17" s="1"/>
  <c r="J52" i="17"/>
  <c r="I52" i="17"/>
  <c r="I51" i="17" s="1"/>
  <c r="F52" i="17"/>
  <c r="E52" i="17"/>
  <c r="E51" i="17" s="1"/>
  <c r="J51" i="17"/>
  <c r="F51" i="17"/>
  <c r="M47" i="17"/>
  <c r="L47" i="17"/>
  <c r="K47" i="17"/>
  <c r="K4" i="17" s="1"/>
  <c r="K92" i="17" s="1"/>
  <c r="J47" i="17"/>
  <c r="I47" i="17"/>
  <c r="H47" i="17"/>
  <c r="G47" i="17"/>
  <c r="G4" i="17" s="1"/>
  <c r="G92" i="17" s="1"/>
  <c r="F47" i="17"/>
  <c r="E47" i="17"/>
  <c r="M8" i="17"/>
  <c r="L8" i="17"/>
  <c r="L4" i="17" s="1"/>
  <c r="L92" i="17" s="1"/>
  <c r="K8" i="17"/>
  <c r="J8" i="17"/>
  <c r="I8" i="17"/>
  <c r="H8" i="17"/>
  <c r="H4" i="17" s="1"/>
  <c r="H92" i="17" s="1"/>
  <c r="G8" i="17"/>
  <c r="F8" i="17"/>
  <c r="E8" i="17"/>
  <c r="M5" i="17"/>
  <c r="M4" i="17" s="1"/>
  <c r="M92" i="17" s="1"/>
  <c r="L5" i="17"/>
  <c r="K5" i="17"/>
  <c r="J5" i="17"/>
  <c r="I5" i="17"/>
  <c r="I4" i="17" s="1"/>
  <c r="I92" i="17" s="1"/>
  <c r="H5" i="17"/>
  <c r="G5" i="17"/>
  <c r="F5" i="17"/>
  <c r="E5" i="17"/>
  <c r="E4" i="17" s="1"/>
  <c r="E92" i="17" s="1"/>
  <c r="J4" i="17"/>
  <c r="J92" i="17" s="1"/>
  <c r="F4" i="17"/>
  <c r="F92" i="17" s="1"/>
  <c r="M81" i="16"/>
  <c r="L81" i="16"/>
  <c r="L77" i="16" s="1"/>
  <c r="K81" i="16"/>
  <c r="J81" i="16"/>
  <c r="I81" i="16"/>
  <c r="H81" i="16"/>
  <c r="H77" i="16" s="1"/>
  <c r="G81" i="16"/>
  <c r="F81" i="16"/>
  <c r="E81" i="16"/>
  <c r="M78" i="16"/>
  <c r="M77" i="16" s="1"/>
  <c r="L78" i="16"/>
  <c r="K78" i="16"/>
  <c r="J78" i="16"/>
  <c r="I78" i="16"/>
  <c r="I77" i="16" s="1"/>
  <c r="H78" i="16"/>
  <c r="G78" i="16"/>
  <c r="F78" i="16"/>
  <c r="E78" i="16"/>
  <c r="E77" i="16" s="1"/>
  <c r="K77" i="16"/>
  <c r="J77" i="16"/>
  <c r="G77" i="16"/>
  <c r="F77" i="16"/>
  <c r="M73" i="16"/>
  <c r="L73" i="16"/>
  <c r="K73" i="16"/>
  <c r="J73" i="16"/>
  <c r="I73" i="16"/>
  <c r="H73" i="16"/>
  <c r="G73" i="16"/>
  <c r="F73" i="16"/>
  <c r="E73" i="16"/>
  <c r="M68" i="16"/>
  <c r="L68" i="16"/>
  <c r="L64" i="16" s="1"/>
  <c r="K68" i="16"/>
  <c r="J68" i="16"/>
  <c r="I68" i="16"/>
  <c r="H68" i="16"/>
  <c r="H64" i="16" s="1"/>
  <c r="G68" i="16"/>
  <c r="F68" i="16"/>
  <c r="E68" i="16"/>
  <c r="M65" i="16"/>
  <c r="M64" i="16" s="1"/>
  <c r="L65" i="16"/>
  <c r="K65" i="16"/>
  <c r="J65" i="16"/>
  <c r="I65" i="16"/>
  <c r="I64" i="16" s="1"/>
  <c r="H65" i="16"/>
  <c r="G65" i="16"/>
  <c r="F65" i="16"/>
  <c r="E65" i="16"/>
  <c r="E64" i="16" s="1"/>
  <c r="K64" i="16"/>
  <c r="J64" i="16"/>
  <c r="G64" i="16"/>
  <c r="F64" i="16"/>
  <c r="M59" i="16"/>
  <c r="L59" i="16"/>
  <c r="K59" i="16"/>
  <c r="J59" i="16"/>
  <c r="I59" i="16"/>
  <c r="H59" i="16"/>
  <c r="G59" i="16"/>
  <c r="F59" i="16"/>
  <c r="E59" i="16"/>
  <c r="M56" i="16"/>
  <c r="L56" i="16"/>
  <c r="L52" i="16" s="1"/>
  <c r="K56" i="16"/>
  <c r="J56" i="16"/>
  <c r="I56" i="16"/>
  <c r="H56" i="16"/>
  <c r="H52" i="16" s="1"/>
  <c r="G56" i="16"/>
  <c r="F56" i="16"/>
  <c r="E56" i="16"/>
  <c r="M53" i="16"/>
  <c r="M52" i="16" s="1"/>
  <c r="L53" i="16"/>
  <c r="K53" i="16"/>
  <c r="J53" i="16"/>
  <c r="I53" i="16"/>
  <c r="I52" i="16" s="1"/>
  <c r="H53" i="16"/>
  <c r="G53" i="16"/>
  <c r="F53" i="16"/>
  <c r="E53" i="16"/>
  <c r="E52" i="16" s="1"/>
  <c r="K52" i="16"/>
  <c r="J52" i="16"/>
  <c r="J51" i="16" s="1"/>
  <c r="G52" i="16"/>
  <c r="F52" i="16"/>
  <c r="F51" i="16" s="1"/>
  <c r="K51" i="16"/>
  <c r="G51" i="16"/>
  <c r="M47" i="16"/>
  <c r="L47" i="16"/>
  <c r="L4" i="16" s="1"/>
  <c r="K47" i="16"/>
  <c r="J47" i="16"/>
  <c r="I47" i="16"/>
  <c r="H47" i="16"/>
  <c r="H4" i="16" s="1"/>
  <c r="G47" i="16"/>
  <c r="F47" i="16"/>
  <c r="E47" i="16"/>
  <c r="M8" i="16"/>
  <c r="M4" i="16" s="1"/>
  <c r="L8" i="16"/>
  <c r="K8" i="16"/>
  <c r="J8" i="16"/>
  <c r="I8" i="16"/>
  <c r="I4" i="16" s="1"/>
  <c r="H8" i="16"/>
  <c r="G8" i="16"/>
  <c r="F8" i="16"/>
  <c r="E8" i="16"/>
  <c r="E4" i="16" s="1"/>
  <c r="M5" i="16"/>
  <c r="L5" i="16"/>
  <c r="K5" i="16"/>
  <c r="J5" i="16"/>
  <c r="J4" i="16" s="1"/>
  <c r="I5" i="16"/>
  <c r="H5" i="16"/>
  <c r="G5" i="16"/>
  <c r="F5" i="16"/>
  <c r="F4" i="16" s="1"/>
  <c r="F92" i="16" s="1"/>
  <c r="E5" i="16"/>
  <c r="K4" i="16"/>
  <c r="K92" i="16" s="1"/>
  <c r="G4" i="16"/>
  <c r="G92" i="16" s="1"/>
  <c r="M81" i="15"/>
  <c r="M77" i="15" s="1"/>
  <c r="L81" i="15"/>
  <c r="K81" i="15"/>
  <c r="J81" i="15"/>
  <c r="I81" i="15"/>
  <c r="I77" i="15" s="1"/>
  <c r="H81" i="15"/>
  <c r="G81" i="15"/>
  <c r="F81" i="15"/>
  <c r="E81" i="15"/>
  <c r="E77" i="15" s="1"/>
  <c r="M78" i="15"/>
  <c r="L78" i="15"/>
  <c r="K78" i="15"/>
  <c r="J78" i="15"/>
  <c r="J77" i="15" s="1"/>
  <c r="I78" i="15"/>
  <c r="H78" i="15"/>
  <c r="G78" i="15"/>
  <c r="F78" i="15"/>
  <c r="F77" i="15" s="1"/>
  <c r="E78" i="15"/>
  <c r="L77" i="15"/>
  <c r="K77" i="15"/>
  <c r="H77" i="15"/>
  <c r="G77" i="15"/>
  <c r="M73" i="15"/>
  <c r="L73" i="15"/>
  <c r="K73" i="15"/>
  <c r="J73" i="15"/>
  <c r="I73" i="15"/>
  <c r="H73" i="15"/>
  <c r="G73" i="15"/>
  <c r="F73" i="15"/>
  <c r="E73" i="15"/>
  <c r="M68" i="15"/>
  <c r="M64" i="15" s="1"/>
  <c r="L68" i="15"/>
  <c r="K68" i="15"/>
  <c r="J68" i="15"/>
  <c r="I68" i="15"/>
  <c r="I64" i="15" s="1"/>
  <c r="H68" i="15"/>
  <c r="G68" i="15"/>
  <c r="F68" i="15"/>
  <c r="E68" i="15"/>
  <c r="E64" i="15" s="1"/>
  <c r="M65" i="15"/>
  <c r="L65" i="15"/>
  <c r="K65" i="15"/>
  <c r="J65" i="15"/>
  <c r="J64" i="15" s="1"/>
  <c r="I65" i="15"/>
  <c r="H65" i="15"/>
  <c r="G65" i="15"/>
  <c r="F65" i="15"/>
  <c r="F64" i="15" s="1"/>
  <c r="E65" i="15"/>
  <c r="L64" i="15"/>
  <c r="K64" i="15"/>
  <c r="H64" i="15"/>
  <c r="G64" i="15"/>
  <c r="M59" i="15"/>
  <c r="L59" i="15"/>
  <c r="K59" i="15"/>
  <c r="J59" i="15"/>
  <c r="I59" i="15"/>
  <c r="H59" i="15"/>
  <c r="G59" i="15"/>
  <c r="F59" i="15"/>
  <c r="E59" i="15"/>
  <c r="M56" i="15"/>
  <c r="M52" i="15" s="1"/>
  <c r="M51" i="15" s="1"/>
  <c r="L56" i="15"/>
  <c r="K56" i="15"/>
  <c r="J56" i="15"/>
  <c r="I56" i="15"/>
  <c r="I52" i="15" s="1"/>
  <c r="I51" i="15" s="1"/>
  <c r="H56" i="15"/>
  <c r="G56" i="15"/>
  <c r="F56" i="15"/>
  <c r="E56" i="15"/>
  <c r="E52" i="15" s="1"/>
  <c r="E51" i="15" s="1"/>
  <c r="M53" i="15"/>
  <c r="L53" i="15"/>
  <c r="K53" i="15"/>
  <c r="J53" i="15"/>
  <c r="J52" i="15" s="1"/>
  <c r="J51" i="15" s="1"/>
  <c r="I53" i="15"/>
  <c r="H53" i="15"/>
  <c r="G53" i="15"/>
  <c r="F53" i="15"/>
  <c r="F52" i="15" s="1"/>
  <c r="F51" i="15" s="1"/>
  <c r="E53" i="15"/>
  <c r="L52" i="15"/>
  <c r="K52" i="15"/>
  <c r="K51" i="15" s="1"/>
  <c r="H52" i="15"/>
  <c r="G52" i="15"/>
  <c r="G51" i="15" s="1"/>
  <c r="L51" i="15"/>
  <c r="H51" i="15"/>
  <c r="M47" i="15"/>
  <c r="M4" i="15" s="1"/>
  <c r="M92" i="15" s="1"/>
  <c r="L47" i="15"/>
  <c r="K47" i="15"/>
  <c r="J47" i="15"/>
  <c r="I47" i="15"/>
  <c r="I4" i="15" s="1"/>
  <c r="I92" i="15" s="1"/>
  <c r="H47" i="15"/>
  <c r="G47" i="15"/>
  <c r="F47" i="15"/>
  <c r="E47" i="15"/>
  <c r="E4" i="15" s="1"/>
  <c r="E92" i="15" s="1"/>
  <c r="M8" i="15"/>
  <c r="L8" i="15"/>
  <c r="K8" i="15"/>
  <c r="J8" i="15"/>
  <c r="J4" i="15" s="1"/>
  <c r="J92" i="15" s="1"/>
  <c r="I8" i="15"/>
  <c r="H8" i="15"/>
  <c r="G8" i="15"/>
  <c r="F8" i="15"/>
  <c r="F4" i="15" s="1"/>
  <c r="F92" i="15" s="1"/>
  <c r="E8" i="15"/>
  <c r="M5" i="15"/>
  <c r="L5" i="15"/>
  <c r="K5" i="15"/>
  <c r="K4" i="15" s="1"/>
  <c r="K92" i="15" s="1"/>
  <c r="J5" i="15"/>
  <c r="I5" i="15"/>
  <c r="H5" i="15"/>
  <c r="G5" i="15"/>
  <c r="G4" i="15" s="1"/>
  <c r="G92" i="15" s="1"/>
  <c r="F5" i="15"/>
  <c r="E5" i="15"/>
  <c r="L4" i="15"/>
  <c r="L92" i="15" s="1"/>
  <c r="H4" i="15"/>
  <c r="H92" i="15" s="1"/>
  <c r="M81" i="14"/>
  <c r="L81" i="14"/>
  <c r="K81" i="14"/>
  <c r="J81" i="14"/>
  <c r="J77" i="14" s="1"/>
  <c r="I81" i="14"/>
  <c r="H81" i="14"/>
  <c r="G81" i="14"/>
  <c r="F81" i="14"/>
  <c r="F77" i="14" s="1"/>
  <c r="E81" i="14"/>
  <c r="M78" i="14"/>
  <c r="L78" i="14"/>
  <c r="K78" i="14"/>
  <c r="K77" i="14" s="1"/>
  <c r="J78" i="14"/>
  <c r="I78" i="14"/>
  <c r="H78" i="14"/>
  <c r="G78" i="14"/>
  <c r="G77" i="14" s="1"/>
  <c r="F78" i="14"/>
  <c r="E78" i="14"/>
  <c r="M77" i="14"/>
  <c r="L77" i="14"/>
  <c r="I77" i="14"/>
  <c r="H77" i="14"/>
  <c r="E77" i="14"/>
  <c r="M73" i="14"/>
  <c r="L73" i="14"/>
  <c r="K73" i="14"/>
  <c r="J73" i="14"/>
  <c r="I73" i="14"/>
  <c r="H73" i="14"/>
  <c r="G73" i="14"/>
  <c r="F73" i="14"/>
  <c r="E73" i="14"/>
  <c r="M68" i="14"/>
  <c r="L68" i="14"/>
  <c r="K68" i="14"/>
  <c r="J68" i="14"/>
  <c r="J64" i="14" s="1"/>
  <c r="I68" i="14"/>
  <c r="H68" i="14"/>
  <c r="G68" i="14"/>
  <c r="F68" i="14"/>
  <c r="F64" i="14" s="1"/>
  <c r="E68" i="14"/>
  <c r="M65" i="14"/>
  <c r="L65" i="14"/>
  <c r="K65" i="14"/>
  <c r="K64" i="14" s="1"/>
  <c r="J65" i="14"/>
  <c r="I65" i="14"/>
  <c r="H65" i="14"/>
  <c r="G65" i="14"/>
  <c r="G64" i="14" s="1"/>
  <c r="F65" i="14"/>
  <c r="E65" i="14"/>
  <c r="M64" i="14"/>
  <c r="L64" i="14"/>
  <c r="I64" i="14"/>
  <c r="H64" i="14"/>
  <c r="E64" i="14"/>
  <c r="M59" i="14"/>
  <c r="L59" i="14"/>
  <c r="K59" i="14"/>
  <c r="J59" i="14"/>
  <c r="I59" i="14"/>
  <c r="H59" i="14"/>
  <c r="G59" i="14"/>
  <c r="F59" i="14"/>
  <c r="E59" i="14"/>
  <c r="M56" i="14"/>
  <c r="L56" i="14"/>
  <c r="K56" i="14"/>
  <c r="J56" i="14"/>
  <c r="J52" i="14" s="1"/>
  <c r="J51" i="14" s="1"/>
  <c r="I56" i="14"/>
  <c r="H56" i="14"/>
  <c r="G56" i="14"/>
  <c r="F56" i="14"/>
  <c r="F52" i="14" s="1"/>
  <c r="F51" i="14" s="1"/>
  <c r="E56" i="14"/>
  <c r="M53" i="14"/>
  <c r="L53" i="14"/>
  <c r="K53" i="14"/>
  <c r="K52" i="14" s="1"/>
  <c r="K51" i="14" s="1"/>
  <c r="J53" i="14"/>
  <c r="I53" i="14"/>
  <c r="H53" i="14"/>
  <c r="G53" i="14"/>
  <c r="G52" i="14" s="1"/>
  <c r="G51" i="14" s="1"/>
  <c r="F53" i="14"/>
  <c r="E53" i="14"/>
  <c r="M52" i="14"/>
  <c r="L52" i="14"/>
  <c r="L51" i="14" s="1"/>
  <c r="I52" i="14"/>
  <c r="H52" i="14"/>
  <c r="H51" i="14" s="1"/>
  <c r="E52" i="14"/>
  <c r="M51" i="14"/>
  <c r="I51" i="14"/>
  <c r="E51" i="14"/>
  <c r="M47" i="14"/>
  <c r="L47" i="14"/>
  <c r="K47" i="14"/>
  <c r="J47" i="14"/>
  <c r="J4" i="14" s="1"/>
  <c r="I47" i="14"/>
  <c r="H47" i="14"/>
  <c r="G47" i="14"/>
  <c r="F47" i="14"/>
  <c r="F4" i="14" s="1"/>
  <c r="E47" i="14"/>
  <c r="M8" i="14"/>
  <c r="L8" i="14"/>
  <c r="K8" i="14"/>
  <c r="K4" i="14" s="1"/>
  <c r="J8" i="14"/>
  <c r="I8" i="14"/>
  <c r="H8" i="14"/>
  <c r="G8" i="14"/>
  <c r="G4" i="14" s="1"/>
  <c r="F8" i="14"/>
  <c r="E8" i="14"/>
  <c r="M5" i="14"/>
  <c r="L5" i="14"/>
  <c r="L4" i="14" s="1"/>
  <c r="K5" i="14"/>
  <c r="J5" i="14"/>
  <c r="I5" i="14"/>
  <c r="H5" i="14"/>
  <c r="H4" i="14" s="1"/>
  <c r="H92" i="14" s="1"/>
  <c r="G5" i="14"/>
  <c r="F5" i="14"/>
  <c r="E5" i="14"/>
  <c r="M4" i="14"/>
  <c r="M92" i="14" s="1"/>
  <c r="I4" i="14"/>
  <c r="I92" i="14" s="1"/>
  <c r="E4" i="14"/>
  <c r="E92" i="14" s="1"/>
  <c r="M36" i="13"/>
  <c r="L36" i="13"/>
  <c r="K36" i="13"/>
  <c r="J36" i="13"/>
  <c r="I36" i="13"/>
  <c r="H36" i="13"/>
  <c r="G36" i="13"/>
  <c r="F36" i="13"/>
  <c r="E36" i="13"/>
  <c r="M31" i="13"/>
  <c r="L31" i="13"/>
  <c r="K31" i="13"/>
  <c r="J31" i="13"/>
  <c r="I31" i="13"/>
  <c r="H31" i="13"/>
  <c r="G31" i="13"/>
  <c r="F31" i="13"/>
  <c r="E31" i="13"/>
  <c r="M21" i="13"/>
  <c r="L21" i="13"/>
  <c r="K21" i="13"/>
  <c r="J21" i="13"/>
  <c r="I21" i="13"/>
  <c r="H21" i="13"/>
  <c r="G21" i="13"/>
  <c r="F21" i="13"/>
  <c r="E21" i="13"/>
  <c r="M10" i="13"/>
  <c r="L10" i="13"/>
  <c r="K10" i="13"/>
  <c r="J10" i="13"/>
  <c r="J9" i="13" s="1"/>
  <c r="J40" i="13" s="1"/>
  <c r="I10" i="13"/>
  <c r="H10" i="13"/>
  <c r="G10" i="13"/>
  <c r="F10" i="13"/>
  <c r="F9" i="13" s="1"/>
  <c r="F40" i="13" s="1"/>
  <c r="E10" i="13"/>
  <c r="M9" i="13"/>
  <c r="L9" i="13"/>
  <c r="K9" i="13"/>
  <c r="I9" i="13"/>
  <c r="H9" i="13"/>
  <c r="G9" i="13"/>
  <c r="E9" i="13"/>
  <c r="M4" i="13"/>
  <c r="M40" i="13" s="1"/>
  <c r="L4" i="13"/>
  <c r="L40" i="13" s="1"/>
  <c r="K4" i="13"/>
  <c r="K40" i="13" s="1"/>
  <c r="J4" i="13"/>
  <c r="I4" i="13"/>
  <c r="I40" i="13" s="1"/>
  <c r="H4" i="13"/>
  <c r="H40" i="13" s="1"/>
  <c r="G4" i="13"/>
  <c r="G40" i="13" s="1"/>
  <c r="F4" i="13"/>
  <c r="E4" i="13"/>
  <c r="E40" i="13" s="1"/>
  <c r="K15" i="12"/>
  <c r="J15" i="12"/>
  <c r="I15" i="12"/>
  <c r="H15" i="12"/>
  <c r="G15" i="12"/>
  <c r="F15" i="12"/>
  <c r="E15" i="12"/>
  <c r="D15" i="12"/>
  <c r="C15" i="12"/>
  <c r="K4" i="12"/>
  <c r="J4" i="12"/>
  <c r="I4" i="12"/>
  <c r="H4" i="12"/>
  <c r="G4" i="12"/>
  <c r="F4" i="12"/>
  <c r="E4" i="12"/>
  <c r="D4" i="12"/>
  <c r="C4" i="12"/>
  <c r="I26" i="11"/>
  <c r="E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H4" i="11"/>
  <c r="H26" i="11" s="1"/>
  <c r="G4" i="11"/>
  <c r="G26" i="11" s="1"/>
  <c r="F4" i="11"/>
  <c r="F26" i="11" s="1"/>
  <c r="E4" i="1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26" i="9"/>
  <c r="G26" i="9"/>
  <c r="C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J4" i="9"/>
  <c r="J26" i="9" s="1"/>
  <c r="I4" i="9"/>
  <c r="I26" i="9" s="1"/>
  <c r="H4" i="9"/>
  <c r="H26" i="9" s="1"/>
  <c r="G4" i="9"/>
  <c r="F4" i="9"/>
  <c r="F26" i="9" s="1"/>
  <c r="E4" i="9"/>
  <c r="E26" i="9" s="1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I26" i="7"/>
  <c r="E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H4" i="7"/>
  <c r="H26" i="7" s="1"/>
  <c r="G4" i="7"/>
  <c r="G26" i="7" s="1"/>
  <c r="F4" i="7"/>
  <c r="F26" i="7" s="1"/>
  <c r="E4" i="7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I26" i="4"/>
  <c r="E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H4" i="4"/>
  <c r="H26" i="4" s="1"/>
  <c r="G4" i="4"/>
  <c r="G26" i="4" s="1"/>
  <c r="F4" i="4"/>
  <c r="F26" i="4" s="1"/>
  <c r="E4" i="4"/>
  <c r="D4" i="4"/>
  <c r="D26" i="4" s="1"/>
  <c r="C4" i="4"/>
  <c r="C26" i="4" s="1"/>
  <c r="L92" i="14" l="1"/>
  <c r="G92" i="14"/>
  <c r="K92" i="14"/>
  <c r="F92" i="14"/>
  <c r="J92" i="14"/>
  <c r="J92" i="16"/>
  <c r="I92" i="16"/>
  <c r="M92" i="16"/>
  <c r="E51" i="16"/>
  <c r="E92" i="16" s="1"/>
  <c r="I51" i="16"/>
  <c r="M51" i="16"/>
  <c r="H51" i="16"/>
  <c r="H92" i="16" s="1"/>
  <c r="L51" i="16"/>
  <c r="L92" i="16" s="1"/>
</calcChain>
</file>

<file path=xl/sharedStrings.xml><?xml version="1.0" encoding="utf-8"?>
<sst xmlns="http://schemas.openxmlformats.org/spreadsheetml/2006/main" count="6489" uniqueCount="171">
  <si>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</si>
  <si>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</si>
  <si>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</si>
  <si>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</si>
  <si>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</si>
  <si>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</si>
  <si>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</si>
  <si>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</si>
  <si>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</si>
  <si>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</si>
  <si>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</si>
  <si>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</si>
  <si>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</si>
  <si>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</si>
  <si>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</si>
  <si>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</si>
  <si>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</si>
  <si>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</si>
  <si>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</si>
  <si>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</si>
  <si>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</si>
  <si>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</si>
  <si>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</si>
  <si>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</si>
  <si>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</si>
  <si>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</si>
  <si>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</si>
  <si>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</si>
  <si>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</si>
  <si>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</si>
  <si>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</si>
  <si>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</si>
  <si>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</si>
  <si>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</si>
  <si>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</si>
  <si>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</si>
  <si>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</si>
  <si>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</si>
  <si>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</si>
  <si>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</si>
  <si>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</si>
  <si>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</si>
  <si>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</si>
  <si>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</si>
  <si>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</si>
  <si>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</si>
  <si>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</si>
  <si>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</si>
  <si>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</si>
  <si>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</si>
  <si>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</si>
  <si>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</si>
  <si>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</si>
  <si>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</si>
  <si>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</si>
  <si>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</si>
  <si>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</si>
  <si>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</si>
  <si>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</si>
  <si>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</si>
  <si>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</si>
  <si>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</si>
  <si>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</si>
  <si>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</si>
  <si>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</si>
  <si>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</si>
  <si>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</si>
  <si>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</si>
  <si>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</si>
  <si>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</si>
  <si>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</si>
  <si>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</si>
  <si>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</si>
  <si>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</si>
  <si>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</si>
  <si>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</si>
  <si>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</si>
  <si>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</si>
  <si>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</si>
  <si>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</si>
  <si>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</si>
  <si>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</si>
  <si>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</si>
  <si>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</si>
  <si>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</si>
  <si>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</si>
  <si>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</si>
  <si>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</si>
  <si>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</si>
  <si>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</si>
  <si>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</si>
  <si>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</si>
  <si>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</si>
  <si>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</si>
  <si>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</si>
  <si>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</si>
  <si>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</si>
  <si>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</si>
  <si>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</si>
  <si>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</si>
  <si>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</si>
  <si>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</si>
  <si>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</si>
  <si>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</si>
  <si>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</si>
  <si>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</si>
  <si>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</si>
  <si>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</si>
  <si>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</si>
  <si>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</si>
  <si>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</si>
  <si>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</si>
  <si>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</si>
  <si>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</si>
  <si>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</si>
  <si>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</si>
  <si>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</si>
  <si>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</si>
  <si>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</si>
  <si>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</si>
  <si>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</si>
  <si>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</si>
  <si>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1.2 : Summary of departmental receipts collection</t>
  </si>
  <si>
    <t>Table B.1: Specification of receipts: Office Of The Premier</t>
  </si>
  <si>
    <t>Table B.2: Payments and estimates by economic classification: Office Of The Premier</t>
  </si>
  <si>
    <t>Table B.2: Payments and estimates by economic classification: Administration</t>
  </si>
  <si>
    <t>Table B.2: Payments and estimates by economic classification: Institutional Development</t>
  </si>
  <si>
    <t>Table B.2: Payments and estimates by economic classification: Policy And Governance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</si>
  <si>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</si>
  <si>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</si>
  <si>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</si>
  <si>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</si>
  <si>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</si>
  <si>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</si>
  <si>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</si>
  <si>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</si>
  <si>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</si>
  <si>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</si>
  <si>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</si>
  <si>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</si>
  <si>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</si>
  <si>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</si>
  <si>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Institutional Development</t>
  </si>
  <si>
    <t>3. Policy And Governance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</si>
  <si>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</si>
  <si>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</si>
  <si>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</si>
  <si>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</si>
  <si>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</si>
  <si>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</si>
  <si>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Premier Support</t>
  </si>
  <si>
    <t>2. Executive Council Support</t>
  </si>
  <si>
    <t>3. Director-General Support</t>
  </si>
  <si>
    <t>4. Financial Management</t>
  </si>
  <si>
    <t>1. Strategic Human Resources</t>
  </si>
  <si>
    <t>2. Information Communicationtechnology</t>
  </si>
  <si>
    <t>3. Legal Services</t>
  </si>
  <si>
    <t>4. Communication Services</t>
  </si>
  <si>
    <t>5. Programme Support</t>
  </si>
  <si>
    <t>1. Special Programmes</t>
  </si>
  <si>
    <t>2. Inter-Governmental Relations</t>
  </si>
  <si>
    <t>3. Provincial Policy Management</t>
  </si>
  <si>
    <t>4. Premier'S Priority Programmes</t>
  </si>
  <si>
    <t>Table 1.3: Summary of payments and estimates by programme: Office Of The Premier</t>
  </si>
  <si>
    <t>Table 1.4: Summary of provincial payments and estimates by economic classification: Office Of The Premier</t>
  </si>
  <si>
    <t>Table 1.5: Summary of payments and estimates by sub-programme: Administration</t>
  </si>
  <si>
    <t>Table 1.6: Summary of payments and estimates by economic classification: Administration</t>
  </si>
  <si>
    <t>Table 1.7: Summary of payments and estimates by sub-programme: Institutional Development</t>
  </si>
  <si>
    <t>Table 1.8: Summary of payments and estimates by economic classification: Institutional Development</t>
  </si>
  <si>
    <t>Table 1.9: Summary of payments and estimates by sub-programme: Policy And Governance</t>
  </si>
  <si>
    <t>Table 1.10: Summary of payments and estimates by economic classification: Policy And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</si>
</sst>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122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129</v>
      </c>
      <c r="E3" s="17" t="s">
        <v>130</v>
      </c>
      <c r="F3" s="173" t="s">
        <v>131</v>
      </c>
      <c r="G3" s="174"/>
      <c r="H3" s="175"/>
      <c r="I3" s="17" t="s">
        <v>132</v>
      </c>
      <c r="J3" s="17" t="s">
        <v>133</v>
      </c>
      <c r="K3" s="17" t="s">
        <v>134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209</v>
      </c>
      <c r="D9" s="33">
        <v>119</v>
      </c>
      <c r="E9" s="33">
        <v>109</v>
      </c>
      <c r="F9" s="32">
        <v>180</v>
      </c>
      <c r="G9" s="33">
        <v>180</v>
      </c>
      <c r="H9" s="34">
        <v>180</v>
      </c>
      <c r="I9" s="33">
        <v>220</v>
      </c>
      <c r="J9" s="33">
        <v>245</v>
      </c>
      <c r="K9" s="33">
        <v>273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4</v>
      </c>
      <c r="D12" s="33">
        <v>1</v>
      </c>
      <c r="E12" s="33">
        <v>1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4</v>
      </c>
      <c r="D13" s="33">
        <v>0</v>
      </c>
      <c r="E13" s="33">
        <v>169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98</v>
      </c>
      <c r="D14" s="36">
        <v>428</v>
      </c>
      <c r="E14" s="36">
        <v>0</v>
      </c>
      <c r="F14" s="35">
        <v>188</v>
      </c>
      <c r="G14" s="36">
        <v>188</v>
      </c>
      <c r="H14" s="37">
        <v>188</v>
      </c>
      <c r="I14" s="36">
        <v>30</v>
      </c>
      <c r="J14" s="36">
        <v>35</v>
      </c>
      <c r="K14" s="36">
        <v>36.854999999999997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315</v>
      </c>
      <c r="D15" s="61">
        <f t="shared" ref="D15:K15" si="1">SUM(D5:D14)</f>
        <v>548</v>
      </c>
      <c r="E15" s="61">
        <f t="shared" si="1"/>
        <v>279</v>
      </c>
      <c r="F15" s="62">
        <f t="shared" si="1"/>
        <v>368</v>
      </c>
      <c r="G15" s="61">
        <f t="shared" si="1"/>
        <v>368</v>
      </c>
      <c r="H15" s="63">
        <f t="shared" si="1"/>
        <v>368</v>
      </c>
      <c r="I15" s="61">
        <f t="shared" si="1"/>
        <v>250</v>
      </c>
      <c r="J15" s="61">
        <f t="shared" si="1"/>
        <v>280</v>
      </c>
      <c r="K15" s="61">
        <f t="shared" si="1"/>
        <v>309.85500000000002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129</v>
      </c>
      <c r="G3" s="17" t="s">
        <v>130</v>
      </c>
      <c r="H3" s="173" t="s">
        <v>131</v>
      </c>
      <c r="I3" s="174"/>
      <c r="J3" s="175"/>
      <c r="K3" s="17" t="s">
        <v>132</v>
      </c>
      <c r="L3" s="17" t="s">
        <v>133</v>
      </c>
      <c r="M3" s="17" t="s">
        <v>134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209</v>
      </c>
      <c r="F9" s="72">
        <f t="shared" ref="F9:M9" si="1">F10+F19</f>
        <v>119</v>
      </c>
      <c r="G9" s="72">
        <f t="shared" si="1"/>
        <v>109</v>
      </c>
      <c r="H9" s="73">
        <f t="shared" si="1"/>
        <v>180</v>
      </c>
      <c r="I9" s="72">
        <f t="shared" si="1"/>
        <v>180</v>
      </c>
      <c r="J9" s="74">
        <f t="shared" si="1"/>
        <v>180</v>
      </c>
      <c r="K9" s="72">
        <f t="shared" si="1"/>
        <v>220</v>
      </c>
      <c r="L9" s="72">
        <f t="shared" si="1"/>
        <v>245</v>
      </c>
      <c r="M9" s="72">
        <f t="shared" si="1"/>
        <v>273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209</v>
      </c>
      <c r="F10" s="100">
        <f t="shared" ref="F10:M10" si="2">SUM(F11:F13)</f>
        <v>119</v>
      </c>
      <c r="G10" s="100">
        <f t="shared" si="2"/>
        <v>109</v>
      </c>
      <c r="H10" s="101">
        <f t="shared" si="2"/>
        <v>180</v>
      </c>
      <c r="I10" s="100">
        <f t="shared" si="2"/>
        <v>180</v>
      </c>
      <c r="J10" s="102">
        <f t="shared" si="2"/>
        <v>180</v>
      </c>
      <c r="K10" s="100">
        <f t="shared" si="2"/>
        <v>220</v>
      </c>
      <c r="L10" s="100">
        <f t="shared" si="2"/>
        <v>245</v>
      </c>
      <c r="M10" s="100">
        <f t="shared" si="2"/>
        <v>273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209</v>
      </c>
      <c r="F11" s="79">
        <v>119</v>
      </c>
      <c r="G11" s="79">
        <v>109</v>
      </c>
      <c r="H11" s="80">
        <v>180</v>
      </c>
      <c r="I11" s="79">
        <v>180</v>
      </c>
      <c r="J11" s="81">
        <v>180</v>
      </c>
      <c r="K11" s="79">
        <v>220</v>
      </c>
      <c r="L11" s="79">
        <v>245</v>
      </c>
      <c r="M11" s="79">
        <v>273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4</v>
      </c>
      <c r="F31" s="131">
        <f t="shared" ref="F31:M31" si="4">SUM(F32:F34)</f>
        <v>1</v>
      </c>
      <c r="G31" s="131">
        <f t="shared" si="4"/>
        <v>1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4</v>
      </c>
      <c r="F32" s="79">
        <v>1</v>
      </c>
      <c r="G32" s="79">
        <v>1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4</v>
      </c>
      <c r="F36" s="72">
        <f t="shared" ref="F36:M36" si="5">SUM(F37:F38)</f>
        <v>0</v>
      </c>
      <c r="G36" s="72">
        <f t="shared" si="5"/>
        <v>169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4</v>
      </c>
      <c r="F38" s="93">
        <v>0</v>
      </c>
      <c r="G38" s="93">
        <v>169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98</v>
      </c>
      <c r="F39" s="72">
        <v>428</v>
      </c>
      <c r="G39" s="72">
        <v>0</v>
      </c>
      <c r="H39" s="73">
        <v>188</v>
      </c>
      <c r="I39" s="72">
        <v>188</v>
      </c>
      <c r="J39" s="74">
        <v>188</v>
      </c>
      <c r="K39" s="72">
        <v>30</v>
      </c>
      <c r="L39" s="72">
        <v>35</v>
      </c>
      <c r="M39" s="72">
        <v>36.854999999999997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315</v>
      </c>
      <c r="F40" s="46">
        <f t="shared" ref="F40:M40" si="6">F4+F9+F21+F29+F31+F36+F39</f>
        <v>548</v>
      </c>
      <c r="G40" s="46">
        <f t="shared" si="6"/>
        <v>279</v>
      </c>
      <c r="H40" s="47">
        <f t="shared" si="6"/>
        <v>368</v>
      </c>
      <c r="I40" s="46">
        <f t="shared" si="6"/>
        <v>368</v>
      </c>
      <c r="J40" s="48">
        <f t="shared" si="6"/>
        <v>368</v>
      </c>
      <c r="K40" s="46">
        <f t="shared" si="6"/>
        <v>250</v>
      </c>
      <c r="L40" s="46">
        <f t="shared" si="6"/>
        <v>280</v>
      </c>
      <c r="M40" s="46">
        <f t="shared" si="6"/>
        <v>309.85500000000002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129</v>
      </c>
      <c r="G3" s="17" t="s">
        <v>130</v>
      </c>
      <c r="H3" s="173" t="s">
        <v>131</v>
      </c>
      <c r="I3" s="174"/>
      <c r="J3" s="175"/>
      <c r="K3" s="17" t="s">
        <v>132</v>
      </c>
      <c r="L3" s="17" t="s">
        <v>133</v>
      </c>
      <c r="M3" s="17" t="s">
        <v>134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255917.44594000001</v>
      </c>
      <c r="F4" s="72">
        <f t="shared" ref="F4:M4" si="0">F5+F8+F47</f>
        <v>252971</v>
      </c>
      <c r="G4" s="72">
        <f t="shared" si="0"/>
        <v>279377</v>
      </c>
      <c r="H4" s="73">
        <f t="shared" si="0"/>
        <v>310315</v>
      </c>
      <c r="I4" s="72">
        <f t="shared" si="0"/>
        <v>310645</v>
      </c>
      <c r="J4" s="74">
        <f t="shared" si="0"/>
        <v>310470</v>
      </c>
      <c r="K4" s="72">
        <f t="shared" si="0"/>
        <v>341012</v>
      </c>
      <c r="L4" s="72">
        <f t="shared" si="0"/>
        <v>365893</v>
      </c>
      <c r="M4" s="72">
        <f t="shared" si="0"/>
        <v>388493.59100000001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125767.08834999999</v>
      </c>
      <c r="F5" s="100">
        <f t="shared" ref="F5:M5" si="1">SUM(F6:F7)</f>
        <v>127936</v>
      </c>
      <c r="G5" s="100">
        <f t="shared" si="1"/>
        <v>137468</v>
      </c>
      <c r="H5" s="101">
        <f t="shared" si="1"/>
        <v>172043</v>
      </c>
      <c r="I5" s="100">
        <f t="shared" si="1"/>
        <v>162507</v>
      </c>
      <c r="J5" s="102">
        <f t="shared" si="1"/>
        <v>162507</v>
      </c>
      <c r="K5" s="100">
        <f t="shared" si="1"/>
        <v>182096</v>
      </c>
      <c r="L5" s="100">
        <f t="shared" si="1"/>
        <v>198790</v>
      </c>
      <c r="M5" s="100">
        <f t="shared" si="1"/>
        <v>209784.59599999999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112775.34752</v>
      </c>
      <c r="F6" s="79">
        <v>112022</v>
      </c>
      <c r="G6" s="79">
        <v>122489</v>
      </c>
      <c r="H6" s="80">
        <v>165915</v>
      </c>
      <c r="I6" s="79">
        <v>156379</v>
      </c>
      <c r="J6" s="81">
        <v>156379</v>
      </c>
      <c r="K6" s="79">
        <v>164282</v>
      </c>
      <c r="L6" s="79">
        <v>180276</v>
      </c>
      <c r="M6" s="79">
        <v>190289.071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12991.740830000001</v>
      </c>
      <c r="F7" s="93">
        <v>15914</v>
      </c>
      <c r="G7" s="93">
        <v>14979</v>
      </c>
      <c r="H7" s="94">
        <v>6128</v>
      </c>
      <c r="I7" s="93">
        <v>6128</v>
      </c>
      <c r="J7" s="95">
        <v>6128</v>
      </c>
      <c r="K7" s="93">
        <v>17814</v>
      </c>
      <c r="L7" s="93">
        <v>18514</v>
      </c>
      <c r="M7" s="93">
        <v>19495.525000000001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130150.35759000001</v>
      </c>
      <c r="F8" s="100">
        <f t="shared" ref="F8:M8" si="2">SUM(F9:F46)</f>
        <v>125035</v>
      </c>
      <c r="G8" s="100">
        <f t="shared" si="2"/>
        <v>141909</v>
      </c>
      <c r="H8" s="101">
        <f t="shared" si="2"/>
        <v>138271</v>
      </c>
      <c r="I8" s="100">
        <f t="shared" si="2"/>
        <v>148137</v>
      </c>
      <c r="J8" s="102">
        <f t="shared" si="2"/>
        <v>147962</v>
      </c>
      <c r="K8" s="100">
        <f t="shared" si="2"/>
        <v>158916</v>
      </c>
      <c r="L8" s="100">
        <f t="shared" si="2"/>
        <v>167103</v>
      </c>
      <c r="M8" s="100">
        <f t="shared" si="2"/>
        <v>178708.99500000002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29</v>
      </c>
      <c r="F9" s="79">
        <v>43</v>
      </c>
      <c r="G9" s="79">
        <v>38</v>
      </c>
      <c r="H9" s="80">
        <v>75</v>
      </c>
      <c r="I9" s="79">
        <v>75</v>
      </c>
      <c r="J9" s="81">
        <v>75</v>
      </c>
      <c r="K9" s="79">
        <v>75</v>
      </c>
      <c r="L9" s="79">
        <v>120</v>
      </c>
      <c r="M9" s="79">
        <v>126.35999999999999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2559.4499999999998</v>
      </c>
      <c r="F10" s="86">
        <v>1663</v>
      </c>
      <c r="G10" s="86">
        <v>1351</v>
      </c>
      <c r="H10" s="87">
        <v>2763</v>
      </c>
      <c r="I10" s="86">
        <v>2516</v>
      </c>
      <c r="J10" s="88">
        <v>2401</v>
      </c>
      <c r="K10" s="86">
        <v>1932</v>
      </c>
      <c r="L10" s="86">
        <v>1320</v>
      </c>
      <c r="M10" s="86">
        <v>1248.77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400.35480000000001</v>
      </c>
      <c r="F11" s="86">
        <v>468</v>
      </c>
      <c r="G11" s="86">
        <v>505</v>
      </c>
      <c r="H11" s="87">
        <v>1160</v>
      </c>
      <c r="I11" s="86">
        <v>1149</v>
      </c>
      <c r="J11" s="88">
        <v>1140</v>
      </c>
      <c r="K11" s="86">
        <v>1332</v>
      </c>
      <c r="L11" s="86">
        <v>1473</v>
      </c>
      <c r="M11" s="86">
        <v>1622.54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12239</v>
      </c>
      <c r="F12" s="86">
        <v>2442</v>
      </c>
      <c r="G12" s="86">
        <v>3027</v>
      </c>
      <c r="H12" s="87">
        <v>3825</v>
      </c>
      <c r="I12" s="86">
        <v>10441</v>
      </c>
      <c r="J12" s="88">
        <v>10441</v>
      </c>
      <c r="K12" s="86">
        <v>3420</v>
      </c>
      <c r="L12" s="86">
        <v>3540</v>
      </c>
      <c r="M12" s="86">
        <v>4745.6000000000004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4661.2266199999995</v>
      </c>
      <c r="F14" s="86">
        <v>4434</v>
      </c>
      <c r="G14" s="86">
        <v>3784</v>
      </c>
      <c r="H14" s="87">
        <v>7268</v>
      </c>
      <c r="I14" s="86">
        <v>6894</v>
      </c>
      <c r="J14" s="88">
        <v>6874</v>
      </c>
      <c r="K14" s="86">
        <v>5001</v>
      </c>
      <c r="L14" s="86">
        <v>5280</v>
      </c>
      <c r="M14" s="86">
        <v>5547.24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20844.529989999999</v>
      </c>
      <c r="F15" s="86">
        <v>25439</v>
      </c>
      <c r="G15" s="86">
        <v>16879</v>
      </c>
      <c r="H15" s="87">
        <v>10989</v>
      </c>
      <c r="I15" s="86">
        <v>8988</v>
      </c>
      <c r="J15" s="88">
        <v>8988</v>
      </c>
      <c r="K15" s="86">
        <v>19541</v>
      </c>
      <c r="L15" s="86">
        <v>24423</v>
      </c>
      <c r="M15" s="86">
        <v>25165.53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32600.120999999999</v>
      </c>
      <c r="F16" s="86">
        <v>21555</v>
      </c>
      <c r="G16" s="86">
        <v>38052</v>
      </c>
      <c r="H16" s="87">
        <v>27556</v>
      </c>
      <c r="I16" s="86">
        <v>25069</v>
      </c>
      <c r="J16" s="88">
        <v>25236</v>
      </c>
      <c r="K16" s="86">
        <v>18779</v>
      </c>
      <c r="L16" s="86">
        <v>26965</v>
      </c>
      <c r="M16" s="86">
        <v>27643.72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5302.75216</v>
      </c>
      <c r="F17" s="86">
        <v>2025</v>
      </c>
      <c r="G17" s="86">
        <v>21578</v>
      </c>
      <c r="H17" s="87">
        <v>12168</v>
      </c>
      <c r="I17" s="86">
        <v>13062</v>
      </c>
      <c r="J17" s="88">
        <v>12889</v>
      </c>
      <c r="K17" s="86">
        <v>27480</v>
      </c>
      <c r="L17" s="86">
        <v>17654</v>
      </c>
      <c r="M17" s="86">
        <v>19791.439999999999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-30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1363</v>
      </c>
      <c r="F21" s="86">
        <v>12090</v>
      </c>
      <c r="G21" s="86">
        <v>2470</v>
      </c>
      <c r="H21" s="87">
        <v>2700</v>
      </c>
      <c r="I21" s="86">
        <v>2700</v>
      </c>
      <c r="J21" s="88">
        <v>2700</v>
      </c>
      <c r="K21" s="86">
        <v>3010</v>
      </c>
      <c r="L21" s="86">
        <v>2720</v>
      </c>
      <c r="M21" s="86">
        <v>3200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14580.487999999999</v>
      </c>
      <c r="F22" s="86">
        <v>18190</v>
      </c>
      <c r="G22" s="86">
        <v>15696</v>
      </c>
      <c r="H22" s="87">
        <v>24343</v>
      </c>
      <c r="I22" s="86">
        <v>43767</v>
      </c>
      <c r="J22" s="88">
        <v>43606</v>
      </c>
      <c r="K22" s="86">
        <v>14516</v>
      </c>
      <c r="L22" s="86">
        <v>15110</v>
      </c>
      <c r="M22" s="86">
        <v>15483.43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260.41359999999997</v>
      </c>
      <c r="F23" s="86">
        <v>177</v>
      </c>
      <c r="G23" s="86">
        <v>678</v>
      </c>
      <c r="H23" s="87">
        <v>336</v>
      </c>
      <c r="I23" s="86">
        <v>336</v>
      </c>
      <c r="J23" s="88">
        <v>326</v>
      </c>
      <c r="K23" s="86">
        <v>15023</v>
      </c>
      <c r="L23" s="86">
        <v>15774</v>
      </c>
      <c r="M23" s="86">
        <v>16973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2</v>
      </c>
      <c r="G24" s="86">
        <v>0</v>
      </c>
      <c r="H24" s="87">
        <v>11</v>
      </c>
      <c r="I24" s="86">
        <v>11</v>
      </c>
      <c r="J24" s="88">
        <v>11</v>
      </c>
      <c r="K24" s="86">
        <v>0</v>
      </c>
      <c r="L24" s="86">
        <v>13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12</v>
      </c>
      <c r="H25" s="87">
        <v>330</v>
      </c>
      <c r="I25" s="86">
        <v>-52</v>
      </c>
      <c r="J25" s="88">
        <v>-359</v>
      </c>
      <c r="K25" s="86">
        <v>2520</v>
      </c>
      <c r="L25" s="86">
        <v>2360</v>
      </c>
      <c r="M25" s="86">
        <v>3561.7599999999998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10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237.37385999999998</v>
      </c>
      <c r="F29" s="86">
        <v>322</v>
      </c>
      <c r="G29" s="86">
        <v>296</v>
      </c>
      <c r="H29" s="87">
        <v>655</v>
      </c>
      <c r="I29" s="86">
        <v>655</v>
      </c>
      <c r="J29" s="88">
        <v>650</v>
      </c>
      <c r="K29" s="86">
        <v>1200</v>
      </c>
      <c r="L29" s="86">
        <v>1320</v>
      </c>
      <c r="M29" s="86">
        <v>1521.37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6</v>
      </c>
      <c r="G30" s="86">
        <v>19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108.36</v>
      </c>
      <c r="F31" s="86">
        <v>67</v>
      </c>
      <c r="G31" s="86">
        <v>13</v>
      </c>
      <c r="H31" s="87">
        <v>0</v>
      </c>
      <c r="I31" s="86">
        <v>0</v>
      </c>
      <c r="J31" s="88">
        <v>0</v>
      </c>
      <c r="K31" s="86">
        <v>361</v>
      </c>
      <c r="L31" s="86">
        <v>40</v>
      </c>
      <c r="M31" s="86">
        <v>50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566</v>
      </c>
      <c r="G32" s="86">
        <v>115</v>
      </c>
      <c r="H32" s="87">
        <v>0</v>
      </c>
      <c r="I32" s="86">
        <v>0</v>
      </c>
      <c r="J32" s="88">
        <v>0</v>
      </c>
      <c r="K32" s="86">
        <v>117</v>
      </c>
      <c r="L32" s="86">
        <v>122</v>
      </c>
      <c r="M32" s="86">
        <v>223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15</v>
      </c>
      <c r="K33" s="86">
        <v>145</v>
      </c>
      <c r="L33" s="86">
        <v>150</v>
      </c>
      <c r="M33" s="86">
        <v>190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34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46</v>
      </c>
      <c r="H36" s="87">
        <v>74</v>
      </c>
      <c r="I36" s="86">
        <v>74</v>
      </c>
      <c r="J36" s="88">
        <v>74</v>
      </c>
      <c r="K36" s="86">
        <v>62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497.93119999999999</v>
      </c>
      <c r="F37" s="86">
        <v>323</v>
      </c>
      <c r="G37" s="86">
        <v>421</v>
      </c>
      <c r="H37" s="87">
        <v>1745</v>
      </c>
      <c r="I37" s="86">
        <v>1629</v>
      </c>
      <c r="J37" s="88">
        <v>1689</v>
      </c>
      <c r="K37" s="86">
        <v>1322</v>
      </c>
      <c r="L37" s="86">
        <v>790</v>
      </c>
      <c r="M37" s="86">
        <v>888.13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3132.0892699999999</v>
      </c>
      <c r="F38" s="86">
        <v>3306</v>
      </c>
      <c r="G38" s="86">
        <v>3726</v>
      </c>
      <c r="H38" s="87">
        <v>6794</v>
      </c>
      <c r="I38" s="86">
        <v>6949</v>
      </c>
      <c r="J38" s="88">
        <v>6974</v>
      </c>
      <c r="K38" s="86">
        <v>4486</v>
      </c>
      <c r="L38" s="86">
        <v>5185</v>
      </c>
      <c r="M38" s="86">
        <v>5121.9750000000004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5508.2352700000001</v>
      </c>
      <c r="F39" s="86">
        <v>7009</v>
      </c>
      <c r="G39" s="86">
        <v>7057</v>
      </c>
      <c r="H39" s="87">
        <v>6653</v>
      </c>
      <c r="I39" s="86">
        <v>6863</v>
      </c>
      <c r="J39" s="88">
        <v>6983</v>
      </c>
      <c r="K39" s="86">
        <v>8939</v>
      </c>
      <c r="L39" s="86">
        <v>9599</v>
      </c>
      <c r="M39" s="86">
        <v>10815.26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73</v>
      </c>
      <c r="F40" s="86">
        <v>70</v>
      </c>
      <c r="G40" s="86">
        <v>403</v>
      </c>
      <c r="H40" s="87">
        <v>231</v>
      </c>
      <c r="I40" s="86">
        <v>315</v>
      </c>
      <c r="J40" s="88">
        <v>315</v>
      </c>
      <c r="K40" s="86">
        <v>190</v>
      </c>
      <c r="L40" s="86">
        <v>232</v>
      </c>
      <c r="M40" s="86">
        <v>202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2486.2350000000001</v>
      </c>
      <c r="F41" s="86">
        <v>1552</v>
      </c>
      <c r="G41" s="86">
        <v>1712</v>
      </c>
      <c r="H41" s="87">
        <v>2958</v>
      </c>
      <c r="I41" s="86">
        <v>-9140</v>
      </c>
      <c r="J41" s="88">
        <v>-9140</v>
      </c>
      <c r="K41" s="86">
        <v>1048</v>
      </c>
      <c r="L41" s="86">
        <v>1095</v>
      </c>
      <c r="M41" s="86">
        <v>608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15030.19404</v>
      </c>
      <c r="F42" s="86">
        <v>14629</v>
      </c>
      <c r="G42" s="86">
        <v>15417</v>
      </c>
      <c r="H42" s="87">
        <v>16260</v>
      </c>
      <c r="I42" s="86">
        <v>17921</v>
      </c>
      <c r="J42" s="88">
        <v>18177</v>
      </c>
      <c r="K42" s="86">
        <v>20057</v>
      </c>
      <c r="L42" s="86">
        <v>22264</v>
      </c>
      <c r="M42" s="86">
        <v>23911.03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1387.47181</v>
      </c>
      <c r="F43" s="86">
        <v>1231</v>
      </c>
      <c r="G43" s="86">
        <v>1793</v>
      </c>
      <c r="H43" s="87">
        <v>1978</v>
      </c>
      <c r="I43" s="86">
        <v>1988</v>
      </c>
      <c r="J43" s="88">
        <v>2020</v>
      </c>
      <c r="K43" s="86">
        <v>1966</v>
      </c>
      <c r="L43" s="86">
        <v>2416</v>
      </c>
      <c r="M43" s="86">
        <v>2540.3199999999997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3058.855</v>
      </c>
      <c r="F44" s="86">
        <v>2249</v>
      </c>
      <c r="G44" s="86">
        <v>1335</v>
      </c>
      <c r="H44" s="87">
        <v>3938</v>
      </c>
      <c r="I44" s="86">
        <v>1596</v>
      </c>
      <c r="J44" s="88">
        <v>1476</v>
      </c>
      <c r="K44" s="86">
        <v>2595</v>
      </c>
      <c r="L44" s="86">
        <v>2998</v>
      </c>
      <c r="M44" s="86">
        <v>3105.42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3790.2759699999997</v>
      </c>
      <c r="F45" s="86">
        <v>5177</v>
      </c>
      <c r="G45" s="86">
        <v>5452</v>
      </c>
      <c r="H45" s="87">
        <v>3461</v>
      </c>
      <c r="I45" s="86">
        <v>4331</v>
      </c>
      <c r="J45" s="88">
        <v>4391</v>
      </c>
      <c r="K45" s="86">
        <v>3829</v>
      </c>
      <c r="L45" s="86">
        <v>4140</v>
      </c>
      <c r="M45" s="86">
        <v>4423.1000000000004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1</v>
      </c>
      <c r="I47" s="100">
        <f t="shared" si="3"/>
        <v>1</v>
      </c>
      <c r="J47" s="102">
        <f t="shared" si="3"/>
        <v>1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1</v>
      </c>
      <c r="I48" s="79">
        <v>1</v>
      </c>
      <c r="J48" s="81">
        <v>1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30327</v>
      </c>
      <c r="F51" s="72">
        <f t="shared" ref="F51:M51" si="4">F52+F59+F62+F63+F64+F72+F73</f>
        <v>36810</v>
      </c>
      <c r="G51" s="72">
        <f t="shared" si="4"/>
        <v>29186</v>
      </c>
      <c r="H51" s="73">
        <f t="shared" si="4"/>
        <v>31984</v>
      </c>
      <c r="I51" s="72">
        <f t="shared" si="4"/>
        <v>36089</v>
      </c>
      <c r="J51" s="74">
        <f t="shared" si="4"/>
        <v>36089</v>
      </c>
      <c r="K51" s="72">
        <f t="shared" si="4"/>
        <v>21118</v>
      </c>
      <c r="L51" s="72">
        <f t="shared" si="4"/>
        <v>22679</v>
      </c>
      <c r="M51" s="72">
        <f t="shared" si="4"/>
        <v>23692.9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500</v>
      </c>
      <c r="F52" s="79">
        <f t="shared" ref="F52:M52" si="5">F53+F56</f>
        <v>1400</v>
      </c>
      <c r="G52" s="79">
        <f t="shared" si="5"/>
        <v>893</v>
      </c>
      <c r="H52" s="80">
        <f t="shared" si="5"/>
        <v>550</v>
      </c>
      <c r="I52" s="79">
        <f t="shared" si="5"/>
        <v>550</v>
      </c>
      <c r="J52" s="81">
        <f t="shared" si="5"/>
        <v>550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500</v>
      </c>
      <c r="F53" s="93">
        <f t="shared" ref="F53:M53" si="6">SUM(F54:F55)</f>
        <v>1400</v>
      </c>
      <c r="G53" s="93">
        <f t="shared" si="6"/>
        <v>893</v>
      </c>
      <c r="H53" s="94">
        <f t="shared" si="6"/>
        <v>550</v>
      </c>
      <c r="I53" s="93">
        <f t="shared" si="6"/>
        <v>550</v>
      </c>
      <c r="J53" s="95">
        <f t="shared" si="6"/>
        <v>550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500</v>
      </c>
      <c r="F55" s="93">
        <v>1400</v>
      </c>
      <c r="G55" s="93">
        <v>893</v>
      </c>
      <c r="H55" s="94">
        <v>550</v>
      </c>
      <c r="I55" s="93">
        <v>550</v>
      </c>
      <c r="J55" s="95">
        <v>550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15182</v>
      </c>
      <c r="F59" s="100">
        <f t="shared" ref="F59:M59" si="8">SUM(F60:F61)</f>
        <v>15106</v>
      </c>
      <c r="G59" s="100">
        <f t="shared" si="8"/>
        <v>15342</v>
      </c>
      <c r="H59" s="101">
        <f t="shared" si="8"/>
        <v>12353</v>
      </c>
      <c r="I59" s="100">
        <f t="shared" si="8"/>
        <v>16353</v>
      </c>
      <c r="J59" s="102">
        <f t="shared" si="8"/>
        <v>16353</v>
      </c>
      <c r="K59" s="100">
        <f t="shared" si="8"/>
        <v>17020</v>
      </c>
      <c r="L59" s="100">
        <f t="shared" si="8"/>
        <v>17658</v>
      </c>
      <c r="M59" s="100">
        <f t="shared" si="8"/>
        <v>18382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15182</v>
      </c>
      <c r="F61" s="93">
        <v>15106</v>
      </c>
      <c r="G61" s="93">
        <v>15342</v>
      </c>
      <c r="H61" s="94">
        <v>12353</v>
      </c>
      <c r="I61" s="93">
        <v>16353</v>
      </c>
      <c r="J61" s="95">
        <v>16353</v>
      </c>
      <c r="K61" s="93">
        <v>17020</v>
      </c>
      <c r="L61" s="93">
        <v>17658</v>
      </c>
      <c r="M61" s="93">
        <v>18382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790</v>
      </c>
      <c r="F72" s="86">
        <v>790</v>
      </c>
      <c r="G72" s="86">
        <v>790</v>
      </c>
      <c r="H72" s="87">
        <v>840</v>
      </c>
      <c r="I72" s="86">
        <v>840</v>
      </c>
      <c r="J72" s="88">
        <v>840</v>
      </c>
      <c r="K72" s="86">
        <v>840</v>
      </c>
      <c r="L72" s="86">
        <v>840</v>
      </c>
      <c r="M72" s="86">
        <v>885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13855</v>
      </c>
      <c r="F73" s="86">
        <f t="shared" ref="F73:M73" si="12">SUM(F74:F75)</f>
        <v>19514</v>
      </c>
      <c r="G73" s="86">
        <f t="shared" si="12"/>
        <v>12161</v>
      </c>
      <c r="H73" s="87">
        <f t="shared" si="12"/>
        <v>18241</v>
      </c>
      <c r="I73" s="86">
        <f t="shared" si="12"/>
        <v>18346</v>
      </c>
      <c r="J73" s="88">
        <f t="shared" si="12"/>
        <v>18346</v>
      </c>
      <c r="K73" s="86">
        <f t="shared" si="12"/>
        <v>3258</v>
      </c>
      <c r="L73" s="86">
        <f t="shared" si="12"/>
        <v>4181</v>
      </c>
      <c r="M73" s="86">
        <f t="shared" si="12"/>
        <v>4425.8999999999996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36</v>
      </c>
      <c r="F74" s="79">
        <v>0</v>
      </c>
      <c r="G74" s="79">
        <v>115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13819</v>
      </c>
      <c r="F75" s="93">
        <v>19514</v>
      </c>
      <c r="G75" s="93">
        <v>12046</v>
      </c>
      <c r="H75" s="94">
        <v>18241</v>
      </c>
      <c r="I75" s="93">
        <v>18346</v>
      </c>
      <c r="J75" s="95">
        <v>18346</v>
      </c>
      <c r="K75" s="93">
        <v>3258</v>
      </c>
      <c r="L75" s="93">
        <v>4181</v>
      </c>
      <c r="M75" s="93">
        <v>4425.8999999999996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2505.12781</v>
      </c>
      <c r="F77" s="72">
        <f t="shared" ref="F77:M77" si="13">F78+F81+F84+F85+F86+F87+F88</f>
        <v>6914</v>
      </c>
      <c r="G77" s="72">
        <f t="shared" si="13"/>
        <v>8978</v>
      </c>
      <c r="H77" s="73">
        <f t="shared" si="13"/>
        <v>19792</v>
      </c>
      <c r="I77" s="72">
        <f t="shared" si="13"/>
        <v>13010</v>
      </c>
      <c r="J77" s="74">
        <f t="shared" si="13"/>
        <v>13185</v>
      </c>
      <c r="K77" s="72">
        <f t="shared" si="13"/>
        <v>54078</v>
      </c>
      <c r="L77" s="72">
        <f t="shared" si="13"/>
        <v>23670</v>
      </c>
      <c r="M77" s="72">
        <f t="shared" si="13"/>
        <v>4036.5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2505.12781</v>
      </c>
      <c r="F81" s="86">
        <f t="shared" ref="F81:M81" si="15">SUM(F82:F83)</f>
        <v>6914</v>
      </c>
      <c r="G81" s="86">
        <f t="shared" si="15"/>
        <v>8978</v>
      </c>
      <c r="H81" s="87">
        <f t="shared" si="15"/>
        <v>19792</v>
      </c>
      <c r="I81" s="86">
        <f t="shared" si="15"/>
        <v>13010</v>
      </c>
      <c r="J81" s="88">
        <f t="shared" si="15"/>
        <v>13185</v>
      </c>
      <c r="K81" s="86">
        <f t="shared" si="15"/>
        <v>54078</v>
      </c>
      <c r="L81" s="86">
        <f t="shared" si="15"/>
        <v>23670</v>
      </c>
      <c r="M81" s="86">
        <f t="shared" si="15"/>
        <v>4036.5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1096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1409.12781</v>
      </c>
      <c r="F83" s="93">
        <v>6914</v>
      </c>
      <c r="G83" s="93">
        <v>8978</v>
      </c>
      <c r="H83" s="94">
        <v>19792</v>
      </c>
      <c r="I83" s="93">
        <v>13010</v>
      </c>
      <c r="J83" s="95">
        <v>13185</v>
      </c>
      <c r="K83" s="93">
        <v>54078</v>
      </c>
      <c r="L83" s="93">
        <v>23670</v>
      </c>
      <c r="M83" s="93">
        <v>4036.5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129</v>
      </c>
      <c r="G90" s="72">
        <v>79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288749.57374999998</v>
      </c>
      <c r="F92" s="46">
        <f t="shared" ref="F92:M92" si="16">F4+F51+F77+F90</f>
        <v>296824</v>
      </c>
      <c r="G92" s="46">
        <f t="shared" si="16"/>
        <v>317620</v>
      </c>
      <c r="H92" s="47">
        <f t="shared" si="16"/>
        <v>362091</v>
      </c>
      <c r="I92" s="46">
        <f t="shared" si="16"/>
        <v>359744</v>
      </c>
      <c r="J92" s="48">
        <f t="shared" si="16"/>
        <v>359744</v>
      </c>
      <c r="K92" s="46">
        <f t="shared" si="16"/>
        <v>416208</v>
      </c>
      <c r="L92" s="46">
        <f t="shared" si="16"/>
        <v>412242</v>
      </c>
      <c r="M92" s="46">
        <f t="shared" si="16"/>
        <v>416222.99100000004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129</v>
      </c>
      <c r="G3" s="17" t="s">
        <v>130</v>
      </c>
      <c r="H3" s="173" t="s">
        <v>131</v>
      </c>
      <c r="I3" s="174"/>
      <c r="J3" s="175"/>
      <c r="K3" s="17" t="s">
        <v>132</v>
      </c>
      <c r="L3" s="17" t="s">
        <v>133</v>
      </c>
      <c r="M3" s="17" t="s">
        <v>134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47582.651440000001</v>
      </c>
      <c r="F4" s="72">
        <f t="shared" ref="F4:M4" si="0">F5+F8+F47</f>
        <v>43315</v>
      </c>
      <c r="G4" s="72">
        <f t="shared" si="0"/>
        <v>48479</v>
      </c>
      <c r="H4" s="73">
        <f t="shared" si="0"/>
        <v>46743</v>
      </c>
      <c r="I4" s="72">
        <f t="shared" si="0"/>
        <v>48466</v>
      </c>
      <c r="J4" s="74">
        <f t="shared" si="0"/>
        <v>48466</v>
      </c>
      <c r="K4" s="72">
        <f t="shared" si="0"/>
        <v>50511</v>
      </c>
      <c r="L4" s="72">
        <f t="shared" si="0"/>
        <v>54345</v>
      </c>
      <c r="M4" s="72">
        <f t="shared" si="0"/>
        <v>57287.905999999995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23348.2539</v>
      </c>
      <c r="F5" s="100">
        <f t="shared" ref="F5:M5" si="1">SUM(F6:F7)</f>
        <v>27910</v>
      </c>
      <c r="G5" s="100">
        <f t="shared" si="1"/>
        <v>32299</v>
      </c>
      <c r="H5" s="101">
        <f t="shared" si="1"/>
        <v>28824</v>
      </c>
      <c r="I5" s="100">
        <f t="shared" si="1"/>
        <v>28824</v>
      </c>
      <c r="J5" s="102">
        <f t="shared" si="1"/>
        <v>28824</v>
      </c>
      <c r="K5" s="100">
        <f t="shared" si="1"/>
        <v>30747</v>
      </c>
      <c r="L5" s="100">
        <f t="shared" si="1"/>
        <v>32780</v>
      </c>
      <c r="M5" s="100">
        <f t="shared" si="1"/>
        <v>34517.860999999997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22690.3321</v>
      </c>
      <c r="F6" s="79">
        <v>24669</v>
      </c>
      <c r="G6" s="79">
        <v>29089</v>
      </c>
      <c r="H6" s="80">
        <v>28824</v>
      </c>
      <c r="I6" s="79">
        <v>28824</v>
      </c>
      <c r="J6" s="81">
        <v>28824</v>
      </c>
      <c r="K6" s="79">
        <v>27642</v>
      </c>
      <c r="L6" s="79">
        <v>30000</v>
      </c>
      <c r="M6" s="79">
        <v>31590.034999999996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657.92179999999996</v>
      </c>
      <c r="F7" s="93">
        <v>3241</v>
      </c>
      <c r="G7" s="93">
        <v>3210</v>
      </c>
      <c r="H7" s="94">
        <v>0</v>
      </c>
      <c r="I7" s="93">
        <v>0</v>
      </c>
      <c r="J7" s="95">
        <v>0</v>
      </c>
      <c r="K7" s="93">
        <v>3105</v>
      </c>
      <c r="L7" s="93">
        <v>2780</v>
      </c>
      <c r="M7" s="93">
        <v>2927.826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24234.397540000002</v>
      </c>
      <c r="F8" s="100">
        <f t="shared" ref="F8:M8" si="2">SUM(F9:F46)</f>
        <v>15405</v>
      </c>
      <c r="G8" s="100">
        <f t="shared" si="2"/>
        <v>16180</v>
      </c>
      <c r="H8" s="101">
        <f t="shared" si="2"/>
        <v>17919</v>
      </c>
      <c r="I8" s="100">
        <f t="shared" si="2"/>
        <v>19642</v>
      </c>
      <c r="J8" s="102">
        <f t="shared" si="2"/>
        <v>19642</v>
      </c>
      <c r="K8" s="100">
        <f t="shared" si="2"/>
        <v>19764</v>
      </c>
      <c r="L8" s="100">
        <f t="shared" si="2"/>
        <v>21565</v>
      </c>
      <c r="M8" s="100">
        <f t="shared" si="2"/>
        <v>22770.044999999998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29</v>
      </c>
      <c r="F9" s="79">
        <v>33</v>
      </c>
      <c r="G9" s="79">
        <v>38</v>
      </c>
      <c r="H9" s="80">
        <v>75</v>
      </c>
      <c r="I9" s="79">
        <v>75</v>
      </c>
      <c r="J9" s="81">
        <v>75</v>
      </c>
      <c r="K9" s="79">
        <v>75</v>
      </c>
      <c r="L9" s="79">
        <v>120</v>
      </c>
      <c r="M9" s="79">
        <v>126.35999999999999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173</v>
      </c>
      <c r="F10" s="86">
        <v>347</v>
      </c>
      <c r="G10" s="86">
        <v>278</v>
      </c>
      <c r="H10" s="87">
        <v>679</v>
      </c>
      <c r="I10" s="86">
        <v>414</v>
      </c>
      <c r="J10" s="88">
        <v>414</v>
      </c>
      <c r="K10" s="86">
        <v>430</v>
      </c>
      <c r="L10" s="86">
        <v>390</v>
      </c>
      <c r="M10" s="86">
        <v>305.77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31.956700000000001</v>
      </c>
      <c r="F11" s="86">
        <v>45</v>
      </c>
      <c r="G11" s="86">
        <v>203</v>
      </c>
      <c r="H11" s="87">
        <v>128</v>
      </c>
      <c r="I11" s="86">
        <v>124</v>
      </c>
      <c r="J11" s="88">
        <v>124</v>
      </c>
      <c r="K11" s="86">
        <v>135</v>
      </c>
      <c r="L11" s="86">
        <v>200</v>
      </c>
      <c r="M11" s="86">
        <v>210.42000000000002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12239</v>
      </c>
      <c r="F12" s="86">
        <v>2294</v>
      </c>
      <c r="G12" s="86">
        <v>3027</v>
      </c>
      <c r="H12" s="87">
        <v>2448</v>
      </c>
      <c r="I12" s="86">
        <v>2448</v>
      </c>
      <c r="J12" s="88">
        <v>2448</v>
      </c>
      <c r="K12" s="86">
        <v>3000</v>
      </c>
      <c r="L12" s="86">
        <v>3200</v>
      </c>
      <c r="M12" s="86">
        <v>3989.6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1341.0500999999999</v>
      </c>
      <c r="F14" s="86">
        <v>691</v>
      </c>
      <c r="G14" s="86">
        <v>1109</v>
      </c>
      <c r="H14" s="87">
        <v>1429</v>
      </c>
      <c r="I14" s="86">
        <v>1459</v>
      </c>
      <c r="J14" s="88">
        <v>1459</v>
      </c>
      <c r="K14" s="86">
        <v>1255</v>
      </c>
      <c r="L14" s="86">
        <v>1430</v>
      </c>
      <c r="M14" s="86">
        <v>1517.94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1867.04006</v>
      </c>
      <c r="F15" s="86">
        <v>1598</v>
      </c>
      <c r="G15" s="86">
        <v>1195</v>
      </c>
      <c r="H15" s="87">
        <v>1940</v>
      </c>
      <c r="I15" s="86">
        <v>1775</v>
      </c>
      <c r="J15" s="88">
        <v>1775</v>
      </c>
      <c r="K15" s="86">
        <v>1600</v>
      </c>
      <c r="L15" s="86">
        <v>1820</v>
      </c>
      <c r="M15" s="86">
        <v>1308.7599999999998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105</v>
      </c>
      <c r="G16" s="86">
        <v>171</v>
      </c>
      <c r="H16" s="87">
        <v>100</v>
      </c>
      <c r="I16" s="86">
        <v>200</v>
      </c>
      <c r="J16" s="88">
        <v>200</v>
      </c>
      <c r="K16" s="86">
        <v>200</v>
      </c>
      <c r="L16" s="86">
        <v>240</v>
      </c>
      <c r="M16" s="86">
        <v>344.71999999999997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358.86525999999998</v>
      </c>
      <c r="F17" s="86">
        <v>163</v>
      </c>
      <c r="G17" s="86">
        <v>402</v>
      </c>
      <c r="H17" s="87">
        <v>980</v>
      </c>
      <c r="I17" s="86">
        <v>250</v>
      </c>
      <c r="J17" s="88">
        <v>250</v>
      </c>
      <c r="K17" s="86">
        <v>804</v>
      </c>
      <c r="L17" s="86">
        <v>790</v>
      </c>
      <c r="M17" s="86">
        <v>199.32000000000005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499</v>
      </c>
      <c r="G21" s="86">
        <v>322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238.33799999999999</v>
      </c>
      <c r="F22" s="86">
        <v>996</v>
      </c>
      <c r="G22" s="86">
        <v>85</v>
      </c>
      <c r="H22" s="87">
        <v>526</v>
      </c>
      <c r="I22" s="86">
        <v>542</v>
      </c>
      <c r="J22" s="88">
        <v>542</v>
      </c>
      <c r="K22" s="86">
        <v>560</v>
      </c>
      <c r="L22" s="86">
        <v>520</v>
      </c>
      <c r="M22" s="86">
        <v>636.42999999999995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259</v>
      </c>
      <c r="H23" s="87">
        <v>0</v>
      </c>
      <c r="I23" s="86">
        <v>0</v>
      </c>
      <c r="J23" s="88">
        <v>0</v>
      </c>
      <c r="K23" s="86">
        <v>0</v>
      </c>
      <c r="L23" s="86">
        <v>150</v>
      </c>
      <c r="M23" s="86">
        <v>180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12</v>
      </c>
      <c r="H25" s="87">
        <v>0</v>
      </c>
      <c r="I25" s="86">
        <v>1610</v>
      </c>
      <c r="J25" s="88">
        <v>1600</v>
      </c>
      <c r="K25" s="86">
        <v>1336</v>
      </c>
      <c r="L25" s="86">
        <v>870</v>
      </c>
      <c r="M25" s="86">
        <v>1866.11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10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93.206109999999995</v>
      </c>
      <c r="F29" s="86">
        <v>89</v>
      </c>
      <c r="G29" s="86">
        <v>85</v>
      </c>
      <c r="H29" s="87">
        <v>235</v>
      </c>
      <c r="I29" s="86">
        <v>235</v>
      </c>
      <c r="J29" s="88">
        <v>235</v>
      </c>
      <c r="K29" s="86">
        <v>305</v>
      </c>
      <c r="L29" s="86">
        <v>380</v>
      </c>
      <c r="M29" s="86">
        <v>436.78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12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9</v>
      </c>
      <c r="F31" s="86">
        <v>7</v>
      </c>
      <c r="G31" s="86">
        <v>12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2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10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42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215.7912</v>
      </c>
      <c r="F37" s="86">
        <v>120</v>
      </c>
      <c r="G37" s="86">
        <v>0</v>
      </c>
      <c r="H37" s="87">
        <v>361</v>
      </c>
      <c r="I37" s="86">
        <v>241</v>
      </c>
      <c r="J37" s="88">
        <v>241</v>
      </c>
      <c r="K37" s="86">
        <v>183</v>
      </c>
      <c r="L37" s="86">
        <v>290</v>
      </c>
      <c r="M37" s="86">
        <v>285.13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1068.7185500000001</v>
      </c>
      <c r="F38" s="86">
        <v>1278</v>
      </c>
      <c r="G38" s="86">
        <v>948</v>
      </c>
      <c r="H38" s="87">
        <v>1358</v>
      </c>
      <c r="I38" s="86">
        <v>1218</v>
      </c>
      <c r="J38" s="88">
        <v>1218</v>
      </c>
      <c r="K38" s="86">
        <v>1264</v>
      </c>
      <c r="L38" s="86">
        <v>1415</v>
      </c>
      <c r="M38" s="86">
        <v>1467.385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338.46138999999999</v>
      </c>
      <c r="F39" s="86">
        <v>417</v>
      </c>
      <c r="G39" s="86">
        <v>93</v>
      </c>
      <c r="H39" s="87">
        <v>284</v>
      </c>
      <c r="I39" s="86">
        <v>494</v>
      </c>
      <c r="J39" s="88">
        <v>494</v>
      </c>
      <c r="K39" s="86">
        <v>679</v>
      </c>
      <c r="L39" s="86">
        <v>540</v>
      </c>
      <c r="M39" s="86">
        <v>730.07999999999993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12</v>
      </c>
      <c r="F40" s="86">
        <v>34</v>
      </c>
      <c r="G40" s="86">
        <v>270</v>
      </c>
      <c r="H40" s="87">
        <v>100</v>
      </c>
      <c r="I40" s="86">
        <v>110</v>
      </c>
      <c r="J40" s="88">
        <v>110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738</v>
      </c>
      <c r="F41" s="86">
        <v>0</v>
      </c>
      <c r="G41" s="86">
        <v>81</v>
      </c>
      <c r="H41" s="87">
        <v>615</v>
      </c>
      <c r="I41" s="86">
        <v>0</v>
      </c>
      <c r="J41" s="88">
        <v>0</v>
      </c>
      <c r="K41" s="86">
        <v>0</v>
      </c>
      <c r="L41" s="86">
        <v>0</v>
      </c>
      <c r="M41" s="86">
        <v>-580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4937.26397</v>
      </c>
      <c r="F42" s="86">
        <v>5826</v>
      </c>
      <c r="G42" s="86">
        <v>5756</v>
      </c>
      <c r="H42" s="87">
        <v>5948</v>
      </c>
      <c r="I42" s="86">
        <v>7564</v>
      </c>
      <c r="J42" s="88">
        <v>7564</v>
      </c>
      <c r="K42" s="86">
        <v>6763</v>
      </c>
      <c r="L42" s="86">
        <v>7760</v>
      </c>
      <c r="M42" s="86">
        <v>8209.2900000000009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214.63720000000001</v>
      </c>
      <c r="F43" s="86">
        <v>262</v>
      </c>
      <c r="G43" s="86">
        <v>810</v>
      </c>
      <c r="H43" s="87">
        <v>350</v>
      </c>
      <c r="I43" s="86">
        <v>350</v>
      </c>
      <c r="J43" s="88">
        <v>350</v>
      </c>
      <c r="K43" s="86">
        <v>345</v>
      </c>
      <c r="L43" s="86">
        <v>480</v>
      </c>
      <c r="M43" s="86">
        <v>505.14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12</v>
      </c>
      <c r="F44" s="86">
        <v>51</v>
      </c>
      <c r="G44" s="86">
        <v>0</v>
      </c>
      <c r="H44" s="87">
        <v>61</v>
      </c>
      <c r="I44" s="86">
        <v>61</v>
      </c>
      <c r="J44" s="88">
        <v>61</v>
      </c>
      <c r="K44" s="86">
        <v>40</v>
      </c>
      <c r="L44" s="86">
        <v>140</v>
      </c>
      <c r="M44" s="86">
        <v>147.41999999999999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317.06900000000002</v>
      </c>
      <c r="F45" s="86">
        <v>550</v>
      </c>
      <c r="G45" s="86">
        <v>958</v>
      </c>
      <c r="H45" s="87">
        <v>302</v>
      </c>
      <c r="I45" s="86">
        <v>472</v>
      </c>
      <c r="J45" s="88">
        <v>472</v>
      </c>
      <c r="K45" s="86">
        <v>790</v>
      </c>
      <c r="L45" s="86">
        <v>830</v>
      </c>
      <c r="M45" s="86">
        <v>883.39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16539</v>
      </c>
      <c r="F51" s="72">
        <f t="shared" ref="F51:M51" si="4">F52+F59+F62+F63+F64+F72+F73</f>
        <v>15509</v>
      </c>
      <c r="G51" s="72">
        <f t="shared" si="4"/>
        <v>17584</v>
      </c>
      <c r="H51" s="73">
        <f t="shared" si="4"/>
        <v>14723</v>
      </c>
      <c r="I51" s="72">
        <f t="shared" si="4"/>
        <v>18768</v>
      </c>
      <c r="J51" s="74">
        <f t="shared" si="4"/>
        <v>18768</v>
      </c>
      <c r="K51" s="72">
        <f t="shared" si="4"/>
        <v>19310</v>
      </c>
      <c r="L51" s="72">
        <f t="shared" si="4"/>
        <v>20278</v>
      </c>
      <c r="M51" s="72">
        <f t="shared" si="4"/>
        <v>21140.9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15182</v>
      </c>
      <c r="F59" s="100">
        <f t="shared" ref="F59:M59" si="8">SUM(F60:F61)</f>
        <v>15106</v>
      </c>
      <c r="G59" s="100">
        <f t="shared" si="8"/>
        <v>15342</v>
      </c>
      <c r="H59" s="101">
        <f t="shared" si="8"/>
        <v>12353</v>
      </c>
      <c r="I59" s="100">
        <f t="shared" si="8"/>
        <v>16353</v>
      </c>
      <c r="J59" s="102">
        <f t="shared" si="8"/>
        <v>16353</v>
      </c>
      <c r="K59" s="100">
        <f t="shared" si="8"/>
        <v>17020</v>
      </c>
      <c r="L59" s="100">
        <f t="shared" si="8"/>
        <v>17658</v>
      </c>
      <c r="M59" s="100">
        <f t="shared" si="8"/>
        <v>18382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15182</v>
      </c>
      <c r="F61" s="93">
        <v>15106</v>
      </c>
      <c r="G61" s="93">
        <v>15342</v>
      </c>
      <c r="H61" s="94">
        <v>12353</v>
      </c>
      <c r="I61" s="93">
        <v>16353</v>
      </c>
      <c r="J61" s="95">
        <v>16353</v>
      </c>
      <c r="K61" s="93">
        <v>17020</v>
      </c>
      <c r="L61" s="93">
        <v>17658</v>
      </c>
      <c r="M61" s="93">
        <v>18382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1357</v>
      </c>
      <c r="F73" s="86">
        <f t="shared" ref="F73:M73" si="12">SUM(F74:F75)</f>
        <v>403</v>
      </c>
      <c r="G73" s="86">
        <f t="shared" si="12"/>
        <v>2242</v>
      </c>
      <c r="H73" s="87">
        <f t="shared" si="12"/>
        <v>2370</v>
      </c>
      <c r="I73" s="86">
        <f t="shared" si="12"/>
        <v>2415</v>
      </c>
      <c r="J73" s="88">
        <f t="shared" si="12"/>
        <v>2415</v>
      </c>
      <c r="K73" s="86">
        <f t="shared" si="12"/>
        <v>2290</v>
      </c>
      <c r="L73" s="86">
        <f t="shared" si="12"/>
        <v>2620</v>
      </c>
      <c r="M73" s="86">
        <f t="shared" si="12"/>
        <v>2758.9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1357</v>
      </c>
      <c r="F75" s="93">
        <v>403</v>
      </c>
      <c r="G75" s="93">
        <v>2242</v>
      </c>
      <c r="H75" s="94">
        <v>2370</v>
      </c>
      <c r="I75" s="93">
        <v>2415</v>
      </c>
      <c r="J75" s="95">
        <v>2415</v>
      </c>
      <c r="K75" s="93">
        <v>2290</v>
      </c>
      <c r="L75" s="93">
        <v>2620</v>
      </c>
      <c r="M75" s="93">
        <v>2758.9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1264.19</v>
      </c>
      <c r="F77" s="72">
        <f t="shared" ref="F77:M77" si="13">F78+F81+F84+F85+F86+F87+F88</f>
        <v>705</v>
      </c>
      <c r="G77" s="72">
        <f t="shared" si="13"/>
        <v>1109</v>
      </c>
      <c r="H77" s="73">
        <f t="shared" si="13"/>
        <v>280</v>
      </c>
      <c r="I77" s="72">
        <f t="shared" si="13"/>
        <v>505</v>
      </c>
      <c r="J77" s="74">
        <f t="shared" si="13"/>
        <v>505</v>
      </c>
      <c r="K77" s="72">
        <f t="shared" si="13"/>
        <v>523</v>
      </c>
      <c r="L77" s="72">
        <f t="shared" si="13"/>
        <v>650</v>
      </c>
      <c r="M77" s="72">
        <f t="shared" si="13"/>
        <v>621.84999999999991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1264.19</v>
      </c>
      <c r="F81" s="86">
        <f t="shared" ref="F81:M81" si="15">SUM(F82:F83)</f>
        <v>705</v>
      </c>
      <c r="G81" s="86">
        <f t="shared" si="15"/>
        <v>1109</v>
      </c>
      <c r="H81" s="87">
        <f t="shared" si="15"/>
        <v>280</v>
      </c>
      <c r="I81" s="86">
        <f t="shared" si="15"/>
        <v>505</v>
      </c>
      <c r="J81" s="88">
        <f t="shared" si="15"/>
        <v>505</v>
      </c>
      <c r="K81" s="86">
        <f t="shared" si="15"/>
        <v>523</v>
      </c>
      <c r="L81" s="86">
        <f t="shared" si="15"/>
        <v>650</v>
      </c>
      <c r="M81" s="86">
        <f t="shared" si="15"/>
        <v>621.84999999999991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1096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168.19</v>
      </c>
      <c r="F83" s="93">
        <v>705</v>
      </c>
      <c r="G83" s="93">
        <v>1109</v>
      </c>
      <c r="H83" s="94">
        <v>280</v>
      </c>
      <c r="I83" s="93">
        <v>505</v>
      </c>
      <c r="J83" s="95">
        <v>505</v>
      </c>
      <c r="K83" s="93">
        <v>523</v>
      </c>
      <c r="L83" s="93">
        <v>650</v>
      </c>
      <c r="M83" s="93">
        <v>621.84999999999991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3</v>
      </c>
      <c r="G90" s="72">
        <v>79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65385.841440000004</v>
      </c>
      <c r="F92" s="46">
        <f t="shared" ref="F92:M92" si="16">F4+F51+F77+F90</f>
        <v>59532</v>
      </c>
      <c r="G92" s="46">
        <f t="shared" si="16"/>
        <v>67251</v>
      </c>
      <c r="H92" s="47">
        <f t="shared" si="16"/>
        <v>61746</v>
      </c>
      <c r="I92" s="46">
        <f t="shared" si="16"/>
        <v>67739</v>
      </c>
      <c r="J92" s="48">
        <f t="shared" si="16"/>
        <v>67739</v>
      </c>
      <c r="K92" s="46">
        <f t="shared" si="16"/>
        <v>70344</v>
      </c>
      <c r="L92" s="46">
        <f t="shared" si="16"/>
        <v>75273</v>
      </c>
      <c r="M92" s="46">
        <f t="shared" si="16"/>
        <v>79050.656000000003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129</v>
      </c>
      <c r="G3" s="17" t="s">
        <v>130</v>
      </c>
      <c r="H3" s="173" t="s">
        <v>131</v>
      </c>
      <c r="I3" s="174"/>
      <c r="J3" s="175"/>
      <c r="K3" s="17" t="s">
        <v>132</v>
      </c>
      <c r="L3" s="17" t="s">
        <v>133</v>
      </c>
      <c r="M3" s="17" t="s">
        <v>134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163809</v>
      </c>
      <c r="F4" s="72">
        <f t="shared" ref="F4:M4" si="0">F5+F8+F47</f>
        <v>172686</v>
      </c>
      <c r="G4" s="72">
        <f t="shared" si="0"/>
        <v>170497</v>
      </c>
      <c r="H4" s="73">
        <f t="shared" si="0"/>
        <v>195898</v>
      </c>
      <c r="I4" s="72">
        <f t="shared" si="0"/>
        <v>196513</v>
      </c>
      <c r="J4" s="74">
        <f t="shared" si="0"/>
        <v>196338</v>
      </c>
      <c r="K4" s="72">
        <f t="shared" si="0"/>
        <v>204346</v>
      </c>
      <c r="L4" s="72">
        <f t="shared" si="0"/>
        <v>230434</v>
      </c>
      <c r="M4" s="72">
        <f t="shared" si="0"/>
        <v>242785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75725</v>
      </c>
      <c r="F5" s="100">
        <f t="shared" ref="F5:M5" si="1">SUM(F6:F7)</f>
        <v>75870</v>
      </c>
      <c r="G5" s="100">
        <f t="shared" si="1"/>
        <v>76724</v>
      </c>
      <c r="H5" s="101">
        <f t="shared" si="1"/>
        <v>102724</v>
      </c>
      <c r="I5" s="100">
        <f t="shared" si="1"/>
        <v>95688</v>
      </c>
      <c r="J5" s="102">
        <f t="shared" si="1"/>
        <v>95688</v>
      </c>
      <c r="K5" s="100">
        <f t="shared" si="1"/>
        <v>108232</v>
      </c>
      <c r="L5" s="100">
        <f t="shared" si="1"/>
        <v>119084</v>
      </c>
      <c r="M5" s="100">
        <f t="shared" si="1"/>
        <v>125395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66275</v>
      </c>
      <c r="F6" s="79">
        <v>65847</v>
      </c>
      <c r="G6" s="79">
        <v>68183</v>
      </c>
      <c r="H6" s="80">
        <v>99510</v>
      </c>
      <c r="I6" s="79">
        <v>92474</v>
      </c>
      <c r="J6" s="81">
        <v>92474</v>
      </c>
      <c r="K6" s="79">
        <v>97301</v>
      </c>
      <c r="L6" s="79">
        <v>107668</v>
      </c>
      <c r="M6" s="79">
        <v>113375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9450</v>
      </c>
      <c r="F7" s="93">
        <v>10023</v>
      </c>
      <c r="G7" s="93">
        <v>8541</v>
      </c>
      <c r="H7" s="94">
        <v>3214</v>
      </c>
      <c r="I7" s="93">
        <v>3214</v>
      </c>
      <c r="J7" s="95">
        <v>3214</v>
      </c>
      <c r="K7" s="93">
        <v>10931</v>
      </c>
      <c r="L7" s="93">
        <v>11416</v>
      </c>
      <c r="M7" s="93">
        <v>12020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88084</v>
      </c>
      <c r="F8" s="100">
        <f t="shared" ref="F8:M8" si="2">SUM(F9:F46)</f>
        <v>96816</v>
      </c>
      <c r="G8" s="100">
        <f t="shared" si="2"/>
        <v>93773</v>
      </c>
      <c r="H8" s="101">
        <f t="shared" si="2"/>
        <v>93173</v>
      </c>
      <c r="I8" s="100">
        <f t="shared" si="2"/>
        <v>100824</v>
      </c>
      <c r="J8" s="102">
        <f t="shared" si="2"/>
        <v>100649</v>
      </c>
      <c r="K8" s="100">
        <f t="shared" si="2"/>
        <v>96114</v>
      </c>
      <c r="L8" s="100">
        <f t="shared" si="2"/>
        <v>111350</v>
      </c>
      <c r="M8" s="100">
        <f t="shared" si="2"/>
        <v>117390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1918</v>
      </c>
      <c r="F10" s="86">
        <v>1261</v>
      </c>
      <c r="G10" s="86">
        <v>770</v>
      </c>
      <c r="H10" s="87">
        <v>1453</v>
      </c>
      <c r="I10" s="86">
        <v>1453</v>
      </c>
      <c r="J10" s="88">
        <v>1338</v>
      </c>
      <c r="K10" s="86">
        <v>1052</v>
      </c>
      <c r="L10" s="86">
        <v>450</v>
      </c>
      <c r="M10" s="86">
        <v>496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334</v>
      </c>
      <c r="F11" s="86">
        <v>357</v>
      </c>
      <c r="G11" s="86">
        <v>272</v>
      </c>
      <c r="H11" s="87">
        <v>732</v>
      </c>
      <c r="I11" s="86">
        <v>732</v>
      </c>
      <c r="J11" s="88">
        <v>723</v>
      </c>
      <c r="K11" s="86">
        <v>824</v>
      </c>
      <c r="L11" s="86">
        <v>853</v>
      </c>
      <c r="M11" s="86">
        <v>939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148</v>
      </c>
      <c r="G12" s="86">
        <v>0</v>
      </c>
      <c r="H12" s="87">
        <v>1377</v>
      </c>
      <c r="I12" s="86">
        <v>7993</v>
      </c>
      <c r="J12" s="88">
        <v>7993</v>
      </c>
      <c r="K12" s="86">
        <v>420</v>
      </c>
      <c r="L12" s="86">
        <v>340</v>
      </c>
      <c r="M12" s="86">
        <v>756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1771</v>
      </c>
      <c r="F14" s="86">
        <v>2208</v>
      </c>
      <c r="G14" s="86">
        <v>1817</v>
      </c>
      <c r="H14" s="87">
        <v>3332</v>
      </c>
      <c r="I14" s="86">
        <v>2950</v>
      </c>
      <c r="J14" s="88">
        <v>2930</v>
      </c>
      <c r="K14" s="86">
        <v>1858</v>
      </c>
      <c r="L14" s="86">
        <v>1980</v>
      </c>
      <c r="M14" s="86">
        <v>2116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18578</v>
      </c>
      <c r="F15" s="86">
        <v>23462</v>
      </c>
      <c r="G15" s="86">
        <v>15312</v>
      </c>
      <c r="H15" s="87">
        <v>7725</v>
      </c>
      <c r="I15" s="86">
        <v>5895</v>
      </c>
      <c r="J15" s="88">
        <v>5895</v>
      </c>
      <c r="K15" s="86">
        <v>16838</v>
      </c>
      <c r="L15" s="86">
        <v>21443</v>
      </c>
      <c r="M15" s="86">
        <v>22594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32523</v>
      </c>
      <c r="F16" s="86">
        <v>21294</v>
      </c>
      <c r="G16" s="86">
        <v>37769</v>
      </c>
      <c r="H16" s="87">
        <v>27186</v>
      </c>
      <c r="I16" s="86">
        <v>24599</v>
      </c>
      <c r="J16" s="88">
        <v>24766</v>
      </c>
      <c r="K16" s="86">
        <v>18329</v>
      </c>
      <c r="L16" s="86">
        <v>26455</v>
      </c>
      <c r="M16" s="86">
        <v>27015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962</v>
      </c>
      <c r="F17" s="86">
        <v>213</v>
      </c>
      <c r="G17" s="86">
        <v>453</v>
      </c>
      <c r="H17" s="87">
        <v>965</v>
      </c>
      <c r="I17" s="86">
        <v>965</v>
      </c>
      <c r="J17" s="88">
        <v>792</v>
      </c>
      <c r="K17" s="86">
        <v>1290</v>
      </c>
      <c r="L17" s="86">
        <v>1500</v>
      </c>
      <c r="M17" s="86">
        <v>1180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1363</v>
      </c>
      <c r="F21" s="86">
        <v>11591</v>
      </c>
      <c r="G21" s="86">
        <v>2148</v>
      </c>
      <c r="H21" s="87">
        <v>2700</v>
      </c>
      <c r="I21" s="86">
        <v>2700</v>
      </c>
      <c r="J21" s="88">
        <v>2700</v>
      </c>
      <c r="K21" s="86">
        <v>3010</v>
      </c>
      <c r="L21" s="86">
        <v>2720</v>
      </c>
      <c r="M21" s="86">
        <v>3200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13514</v>
      </c>
      <c r="F22" s="86">
        <v>16923</v>
      </c>
      <c r="G22" s="86">
        <v>14998</v>
      </c>
      <c r="H22" s="87">
        <v>23346</v>
      </c>
      <c r="I22" s="86">
        <v>42700</v>
      </c>
      <c r="J22" s="88">
        <v>42539</v>
      </c>
      <c r="K22" s="86">
        <v>13296</v>
      </c>
      <c r="L22" s="86">
        <v>13970</v>
      </c>
      <c r="M22" s="86">
        <v>14227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214</v>
      </c>
      <c r="F23" s="86">
        <v>177</v>
      </c>
      <c r="G23" s="86">
        <v>419</v>
      </c>
      <c r="H23" s="87">
        <v>336</v>
      </c>
      <c r="I23" s="86">
        <v>336</v>
      </c>
      <c r="J23" s="88">
        <v>326</v>
      </c>
      <c r="K23" s="86">
        <v>15023</v>
      </c>
      <c r="L23" s="86">
        <v>15624</v>
      </c>
      <c r="M23" s="86">
        <v>16793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330</v>
      </c>
      <c r="I25" s="86">
        <v>330</v>
      </c>
      <c r="J25" s="88">
        <v>33</v>
      </c>
      <c r="K25" s="86">
        <v>1083</v>
      </c>
      <c r="L25" s="86">
        <v>1380</v>
      </c>
      <c r="M25" s="86">
        <v>1450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95</v>
      </c>
      <c r="F29" s="86">
        <v>163</v>
      </c>
      <c r="G29" s="86">
        <v>145</v>
      </c>
      <c r="H29" s="87">
        <v>267</v>
      </c>
      <c r="I29" s="86">
        <v>267</v>
      </c>
      <c r="J29" s="88">
        <v>262</v>
      </c>
      <c r="K29" s="86">
        <v>525</v>
      </c>
      <c r="L29" s="86">
        <v>620</v>
      </c>
      <c r="M29" s="86">
        <v>683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6</v>
      </c>
      <c r="G30" s="86">
        <v>7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72</v>
      </c>
      <c r="F31" s="86">
        <v>60</v>
      </c>
      <c r="G31" s="86">
        <v>0</v>
      </c>
      <c r="H31" s="87">
        <v>0</v>
      </c>
      <c r="I31" s="86">
        <v>0</v>
      </c>
      <c r="J31" s="88">
        <v>0</v>
      </c>
      <c r="K31" s="86">
        <v>361</v>
      </c>
      <c r="L31" s="86">
        <v>40</v>
      </c>
      <c r="M31" s="86">
        <v>50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566</v>
      </c>
      <c r="G32" s="86">
        <v>112</v>
      </c>
      <c r="H32" s="87">
        <v>0</v>
      </c>
      <c r="I32" s="86">
        <v>0</v>
      </c>
      <c r="J32" s="88">
        <v>0</v>
      </c>
      <c r="K32" s="86">
        <v>117</v>
      </c>
      <c r="L32" s="86">
        <v>122</v>
      </c>
      <c r="M32" s="86">
        <v>223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15</v>
      </c>
      <c r="K33" s="86">
        <v>145</v>
      </c>
      <c r="L33" s="86">
        <v>150</v>
      </c>
      <c r="M33" s="86">
        <v>190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24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74</v>
      </c>
      <c r="I36" s="86">
        <v>74</v>
      </c>
      <c r="J36" s="88">
        <v>74</v>
      </c>
      <c r="K36" s="86">
        <v>62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216</v>
      </c>
      <c r="F37" s="86">
        <v>7</v>
      </c>
      <c r="G37" s="86">
        <v>421</v>
      </c>
      <c r="H37" s="87">
        <v>964</v>
      </c>
      <c r="I37" s="86">
        <v>964</v>
      </c>
      <c r="J37" s="88">
        <v>1024</v>
      </c>
      <c r="K37" s="86">
        <v>860</v>
      </c>
      <c r="L37" s="86">
        <v>290</v>
      </c>
      <c r="M37" s="86">
        <v>353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1777</v>
      </c>
      <c r="F38" s="86">
        <v>1745</v>
      </c>
      <c r="G38" s="86">
        <v>2457</v>
      </c>
      <c r="H38" s="87">
        <v>4065</v>
      </c>
      <c r="I38" s="86">
        <v>4447</v>
      </c>
      <c r="J38" s="88">
        <v>4472</v>
      </c>
      <c r="K38" s="86">
        <v>1734</v>
      </c>
      <c r="L38" s="86">
        <v>2320</v>
      </c>
      <c r="M38" s="86">
        <v>2446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2932</v>
      </c>
      <c r="F39" s="86">
        <v>3614</v>
      </c>
      <c r="G39" s="86">
        <v>3664</v>
      </c>
      <c r="H39" s="87">
        <v>3453</v>
      </c>
      <c r="I39" s="86">
        <v>3453</v>
      </c>
      <c r="J39" s="88">
        <v>3573</v>
      </c>
      <c r="K39" s="86">
        <v>4847</v>
      </c>
      <c r="L39" s="86">
        <v>5199</v>
      </c>
      <c r="M39" s="86">
        <v>5788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61</v>
      </c>
      <c r="F40" s="86">
        <v>36</v>
      </c>
      <c r="G40" s="86">
        <v>44</v>
      </c>
      <c r="H40" s="87">
        <v>131</v>
      </c>
      <c r="I40" s="86">
        <v>131</v>
      </c>
      <c r="J40" s="88">
        <v>131</v>
      </c>
      <c r="K40" s="86">
        <v>190</v>
      </c>
      <c r="L40" s="86">
        <v>232</v>
      </c>
      <c r="M40" s="86">
        <v>202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756</v>
      </c>
      <c r="F41" s="86">
        <v>771</v>
      </c>
      <c r="G41" s="86">
        <v>340</v>
      </c>
      <c r="H41" s="87">
        <v>1607</v>
      </c>
      <c r="I41" s="86">
        <v>-9972</v>
      </c>
      <c r="J41" s="88">
        <v>-9972</v>
      </c>
      <c r="K41" s="86">
        <v>371</v>
      </c>
      <c r="L41" s="86">
        <v>400</v>
      </c>
      <c r="M41" s="86">
        <v>458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5873</v>
      </c>
      <c r="F42" s="86">
        <v>5663</v>
      </c>
      <c r="G42" s="86">
        <v>7094</v>
      </c>
      <c r="H42" s="87">
        <v>6379</v>
      </c>
      <c r="I42" s="86">
        <v>6379</v>
      </c>
      <c r="J42" s="88">
        <v>6635</v>
      </c>
      <c r="K42" s="86">
        <v>8738</v>
      </c>
      <c r="L42" s="86">
        <v>9264</v>
      </c>
      <c r="M42" s="86">
        <v>9957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653</v>
      </c>
      <c r="F43" s="86">
        <v>693</v>
      </c>
      <c r="G43" s="86">
        <v>748</v>
      </c>
      <c r="H43" s="87">
        <v>993</v>
      </c>
      <c r="I43" s="86">
        <v>993</v>
      </c>
      <c r="J43" s="88">
        <v>1025</v>
      </c>
      <c r="K43" s="86">
        <v>992</v>
      </c>
      <c r="L43" s="86">
        <v>1170</v>
      </c>
      <c r="M43" s="86">
        <v>1233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3046</v>
      </c>
      <c r="F44" s="86">
        <v>2103</v>
      </c>
      <c r="G44" s="86">
        <v>1245</v>
      </c>
      <c r="H44" s="87">
        <v>3696</v>
      </c>
      <c r="I44" s="86">
        <v>1373</v>
      </c>
      <c r="J44" s="88">
        <v>1253</v>
      </c>
      <c r="K44" s="86">
        <v>2419</v>
      </c>
      <c r="L44" s="86">
        <v>2708</v>
      </c>
      <c r="M44" s="86">
        <v>2830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1426</v>
      </c>
      <c r="F45" s="86">
        <v>3755</v>
      </c>
      <c r="G45" s="86">
        <v>3514</v>
      </c>
      <c r="H45" s="87">
        <v>2062</v>
      </c>
      <c r="I45" s="86">
        <v>2062</v>
      </c>
      <c r="J45" s="88">
        <v>2122</v>
      </c>
      <c r="K45" s="86">
        <v>1730</v>
      </c>
      <c r="L45" s="86">
        <v>2120</v>
      </c>
      <c r="M45" s="86">
        <v>2211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1</v>
      </c>
      <c r="I47" s="100">
        <f t="shared" si="3"/>
        <v>1</v>
      </c>
      <c r="J47" s="102">
        <f t="shared" si="3"/>
        <v>1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1</v>
      </c>
      <c r="I48" s="79">
        <v>1</v>
      </c>
      <c r="J48" s="81">
        <v>1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12498</v>
      </c>
      <c r="F51" s="72">
        <f t="shared" ref="F51:M51" si="4">F52+F59+F62+F63+F64+F72+F73</f>
        <v>19072</v>
      </c>
      <c r="G51" s="72">
        <f t="shared" si="4"/>
        <v>9834</v>
      </c>
      <c r="H51" s="73">
        <f t="shared" si="4"/>
        <v>15871</v>
      </c>
      <c r="I51" s="72">
        <f t="shared" si="4"/>
        <v>15871</v>
      </c>
      <c r="J51" s="74">
        <f t="shared" si="4"/>
        <v>15871</v>
      </c>
      <c r="K51" s="72">
        <f t="shared" si="4"/>
        <v>968</v>
      </c>
      <c r="L51" s="72">
        <f t="shared" si="4"/>
        <v>1561</v>
      </c>
      <c r="M51" s="72">
        <f t="shared" si="4"/>
        <v>1667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12498</v>
      </c>
      <c r="F73" s="86">
        <f t="shared" ref="F73:M73" si="12">SUM(F74:F75)</f>
        <v>19072</v>
      </c>
      <c r="G73" s="86">
        <f t="shared" si="12"/>
        <v>9834</v>
      </c>
      <c r="H73" s="87">
        <f t="shared" si="12"/>
        <v>15871</v>
      </c>
      <c r="I73" s="86">
        <f t="shared" si="12"/>
        <v>15871</v>
      </c>
      <c r="J73" s="88">
        <f t="shared" si="12"/>
        <v>15871</v>
      </c>
      <c r="K73" s="86">
        <f t="shared" si="12"/>
        <v>968</v>
      </c>
      <c r="L73" s="86">
        <f t="shared" si="12"/>
        <v>1561</v>
      </c>
      <c r="M73" s="86">
        <f t="shared" si="12"/>
        <v>1667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36</v>
      </c>
      <c r="F74" s="79">
        <v>0</v>
      </c>
      <c r="G74" s="79">
        <v>115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12462</v>
      </c>
      <c r="F75" s="93">
        <v>19072</v>
      </c>
      <c r="G75" s="93">
        <v>9719</v>
      </c>
      <c r="H75" s="94">
        <v>15871</v>
      </c>
      <c r="I75" s="93">
        <v>15871</v>
      </c>
      <c r="J75" s="95">
        <v>15871</v>
      </c>
      <c r="K75" s="93">
        <v>968</v>
      </c>
      <c r="L75" s="93">
        <v>1561</v>
      </c>
      <c r="M75" s="93">
        <v>1667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1064</v>
      </c>
      <c r="F77" s="72">
        <f t="shared" ref="F77:M77" si="13">F78+F81+F84+F85+F86+F87+F88</f>
        <v>5777</v>
      </c>
      <c r="G77" s="72">
        <f t="shared" si="13"/>
        <v>7215</v>
      </c>
      <c r="H77" s="73">
        <f t="shared" si="13"/>
        <v>3802</v>
      </c>
      <c r="I77" s="72">
        <f t="shared" si="13"/>
        <v>3802</v>
      </c>
      <c r="J77" s="74">
        <f t="shared" si="13"/>
        <v>3977</v>
      </c>
      <c r="K77" s="72">
        <f t="shared" si="13"/>
        <v>32590</v>
      </c>
      <c r="L77" s="72">
        <f t="shared" si="13"/>
        <v>2050</v>
      </c>
      <c r="M77" s="72">
        <f t="shared" si="13"/>
        <v>2211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1064</v>
      </c>
      <c r="F81" s="86">
        <f t="shared" ref="F81:M81" si="15">SUM(F82:F83)</f>
        <v>5777</v>
      </c>
      <c r="G81" s="86">
        <f t="shared" si="15"/>
        <v>7215</v>
      </c>
      <c r="H81" s="87">
        <f t="shared" si="15"/>
        <v>3802</v>
      </c>
      <c r="I81" s="86">
        <f t="shared" si="15"/>
        <v>3802</v>
      </c>
      <c r="J81" s="88">
        <f t="shared" si="15"/>
        <v>3977</v>
      </c>
      <c r="K81" s="86">
        <f t="shared" si="15"/>
        <v>32590</v>
      </c>
      <c r="L81" s="86">
        <f t="shared" si="15"/>
        <v>2050</v>
      </c>
      <c r="M81" s="86">
        <f t="shared" si="15"/>
        <v>2211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1064</v>
      </c>
      <c r="F83" s="93">
        <v>5777</v>
      </c>
      <c r="G83" s="93">
        <v>7215</v>
      </c>
      <c r="H83" s="94">
        <v>3802</v>
      </c>
      <c r="I83" s="93">
        <v>3802</v>
      </c>
      <c r="J83" s="95">
        <v>3977</v>
      </c>
      <c r="K83" s="93">
        <v>32590</v>
      </c>
      <c r="L83" s="93">
        <v>2050</v>
      </c>
      <c r="M83" s="93">
        <v>2211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120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177371</v>
      </c>
      <c r="F92" s="46">
        <f t="shared" ref="F92:M92" si="16">F4+F51+F77+F90</f>
        <v>197655</v>
      </c>
      <c r="G92" s="46">
        <f t="shared" si="16"/>
        <v>187546</v>
      </c>
      <c r="H92" s="47">
        <f t="shared" si="16"/>
        <v>215571</v>
      </c>
      <c r="I92" s="46">
        <f t="shared" si="16"/>
        <v>216186</v>
      </c>
      <c r="J92" s="48">
        <f t="shared" si="16"/>
        <v>216186</v>
      </c>
      <c r="K92" s="46">
        <f t="shared" si="16"/>
        <v>237904</v>
      </c>
      <c r="L92" s="46">
        <f t="shared" si="16"/>
        <v>234045</v>
      </c>
      <c r="M92" s="46">
        <f t="shared" si="16"/>
        <v>246663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128</v>
      </c>
      <c r="F3" s="17" t="s">
        <v>129</v>
      </c>
      <c r="G3" s="17" t="s">
        <v>130</v>
      </c>
      <c r="H3" s="173" t="s">
        <v>131</v>
      </c>
      <c r="I3" s="174"/>
      <c r="J3" s="175"/>
      <c r="K3" s="17" t="s">
        <v>132</v>
      </c>
      <c r="L3" s="17" t="s">
        <v>133</v>
      </c>
      <c r="M3" s="17" t="s">
        <v>134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44525.794500000004</v>
      </c>
      <c r="F4" s="72">
        <f t="shared" ref="F4:M4" si="0">F5+F8+F47</f>
        <v>36970</v>
      </c>
      <c r="G4" s="72">
        <f t="shared" si="0"/>
        <v>60401</v>
      </c>
      <c r="H4" s="73">
        <f t="shared" si="0"/>
        <v>67674</v>
      </c>
      <c r="I4" s="72">
        <f t="shared" si="0"/>
        <v>65666</v>
      </c>
      <c r="J4" s="74">
        <f t="shared" si="0"/>
        <v>65666</v>
      </c>
      <c r="K4" s="72">
        <f t="shared" si="0"/>
        <v>86155</v>
      </c>
      <c r="L4" s="72">
        <f t="shared" si="0"/>
        <v>81114</v>
      </c>
      <c r="M4" s="72">
        <f t="shared" si="0"/>
        <v>88420.684999999998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26693.834449999998</v>
      </c>
      <c r="F5" s="100">
        <f t="shared" ref="F5:M5" si="1">SUM(F6:F7)</f>
        <v>24156</v>
      </c>
      <c r="G5" s="100">
        <f t="shared" si="1"/>
        <v>28445</v>
      </c>
      <c r="H5" s="101">
        <f t="shared" si="1"/>
        <v>40495</v>
      </c>
      <c r="I5" s="100">
        <f t="shared" si="1"/>
        <v>37995</v>
      </c>
      <c r="J5" s="102">
        <f t="shared" si="1"/>
        <v>37995</v>
      </c>
      <c r="K5" s="100">
        <f t="shared" si="1"/>
        <v>43117</v>
      </c>
      <c r="L5" s="100">
        <f t="shared" si="1"/>
        <v>46926</v>
      </c>
      <c r="M5" s="100">
        <f t="shared" si="1"/>
        <v>49871.735000000001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23810.01542</v>
      </c>
      <c r="F6" s="79">
        <v>21506</v>
      </c>
      <c r="G6" s="79">
        <v>25217</v>
      </c>
      <c r="H6" s="80">
        <v>37581</v>
      </c>
      <c r="I6" s="79">
        <v>35081</v>
      </c>
      <c r="J6" s="81">
        <v>35081</v>
      </c>
      <c r="K6" s="79">
        <v>39339</v>
      </c>
      <c r="L6" s="79">
        <v>42608</v>
      </c>
      <c r="M6" s="79">
        <v>45324.036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2883.8190300000001</v>
      </c>
      <c r="F7" s="93">
        <v>2650</v>
      </c>
      <c r="G7" s="93">
        <v>3228</v>
      </c>
      <c r="H7" s="94">
        <v>2914</v>
      </c>
      <c r="I7" s="93">
        <v>2914</v>
      </c>
      <c r="J7" s="95">
        <v>2914</v>
      </c>
      <c r="K7" s="93">
        <v>3778</v>
      </c>
      <c r="L7" s="93">
        <v>4318</v>
      </c>
      <c r="M7" s="93">
        <v>4547.6989999999996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17831.960050000002</v>
      </c>
      <c r="F8" s="100">
        <f t="shared" ref="F8:M8" si="2">SUM(F9:F46)</f>
        <v>12814</v>
      </c>
      <c r="G8" s="100">
        <f t="shared" si="2"/>
        <v>31956</v>
      </c>
      <c r="H8" s="101">
        <f t="shared" si="2"/>
        <v>27179</v>
      </c>
      <c r="I8" s="100">
        <f t="shared" si="2"/>
        <v>27671</v>
      </c>
      <c r="J8" s="102">
        <f t="shared" si="2"/>
        <v>27671</v>
      </c>
      <c r="K8" s="100">
        <f t="shared" si="2"/>
        <v>43038</v>
      </c>
      <c r="L8" s="100">
        <f t="shared" si="2"/>
        <v>34188</v>
      </c>
      <c r="M8" s="100">
        <f t="shared" si="2"/>
        <v>38548.949999999997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10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468.45</v>
      </c>
      <c r="F10" s="86">
        <v>55</v>
      </c>
      <c r="G10" s="86">
        <v>303</v>
      </c>
      <c r="H10" s="87">
        <v>631</v>
      </c>
      <c r="I10" s="86">
        <v>649</v>
      </c>
      <c r="J10" s="88">
        <v>649</v>
      </c>
      <c r="K10" s="86">
        <v>450</v>
      </c>
      <c r="L10" s="86">
        <v>480</v>
      </c>
      <c r="M10" s="86">
        <v>447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34.398099999999999</v>
      </c>
      <c r="F11" s="86">
        <v>66</v>
      </c>
      <c r="G11" s="86">
        <v>30</v>
      </c>
      <c r="H11" s="87">
        <v>300</v>
      </c>
      <c r="I11" s="86">
        <v>293</v>
      </c>
      <c r="J11" s="88">
        <v>293</v>
      </c>
      <c r="K11" s="86">
        <v>373</v>
      </c>
      <c r="L11" s="86">
        <v>420</v>
      </c>
      <c r="M11" s="86">
        <v>473.12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1549.17652</v>
      </c>
      <c r="F14" s="86">
        <v>1535</v>
      </c>
      <c r="G14" s="86">
        <v>858</v>
      </c>
      <c r="H14" s="87">
        <v>2507</v>
      </c>
      <c r="I14" s="86">
        <v>2485</v>
      </c>
      <c r="J14" s="88">
        <v>2485</v>
      </c>
      <c r="K14" s="86">
        <v>1888</v>
      </c>
      <c r="L14" s="86">
        <v>1870</v>
      </c>
      <c r="M14" s="86">
        <v>1913.3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399.48993000000002</v>
      </c>
      <c r="F15" s="86">
        <v>379</v>
      </c>
      <c r="G15" s="86">
        <v>372</v>
      </c>
      <c r="H15" s="87">
        <v>1324</v>
      </c>
      <c r="I15" s="86">
        <v>1318</v>
      </c>
      <c r="J15" s="88">
        <v>1318</v>
      </c>
      <c r="K15" s="86">
        <v>1103</v>
      </c>
      <c r="L15" s="86">
        <v>1160</v>
      </c>
      <c r="M15" s="86">
        <v>1262.77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77.120999999999995</v>
      </c>
      <c r="F16" s="86">
        <v>156</v>
      </c>
      <c r="G16" s="86">
        <v>112</v>
      </c>
      <c r="H16" s="87">
        <v>270</v>
      </c>
      <c r="I16" s="86">
        <v>270</v>
      </c>
      <c r="J16" s="88">
        <v>270</v>
      </c>
      <c r="K16" s="86">
        <v>250</v>
      </c>
      <c r="L16" s="86">
        <v>270</v>
      </c>
      <c r="M16" s="86">
        <v>284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3981.8869</v>
      </c>
      <c r="F17" s="86">
        <v>1649</v>
      </c>
      <c r="G17" s="86">
        <v>20723</v>
      </c>
      <c r="H17" s="87">
        <v>10223</v>
      </c>
      <c r="I17" s="86">
        <v>11847</v>
      </c>
      <c r="J17" s="88">
        <v>11847</v>
      </c>
      <c r="K17" s="86">
        <v>25386</v>
      </c>
      <c r="L17" s="86">
        <v>15364</v>
      </c>
      <c r="M17" s="86">
        <v>18412.12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-30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828.15</v>
      </c>
      <c r="F22" s="86">
        <v>271</v>
      </c>
      <c r="G22" s="86">
        <v>613</v>
      </c>
      <c r="H22" s="87">
        <v>471</v>
      </c>
      <c r="I22" s="86">
        <v>525</v>
      </c>
      <c r="J22" s="88">
        <v>525</v>
      </c>
      <c r="K22" s="86">
        <v>660</v>
      </c>
      <c r="L22" s="86">
        <v>620</v>
      </c>
      <c r="M22" s="86">
        <v>620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46.413599999999995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2</v>
      </c>
      <c r="G24" s="86">
        <v>0</v>
      </c>
      <c r="H24" s="87">
        <v>11</v>
      </c>
      <c r="I24" s="86">
        <v>11</v>
      </c>
      <c r="J24" s="88">
        <v>11</v>
      </c>
      <c r="K24" s="86">
        <v>0</v>
      </c>
      <c r="L24" s="86">
        <v>13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-1992</v>
      </c>
      <c r="J25" s="88">
        <v>-1992</v>
      </c>
      <c r="K25" s="86">
        <v>101</v>
      </c>
      <c r="L25" s="86">
        <v>110</v>
      </c>
      <c r="M25" s="86">
        <v>245.65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49.167749999999998</v>
      </c>
      <c r="F29" s="86">
        <v>70</v>
      </c>
      <c r="G29" s="86">
        <v>66</v>
      </c>
      <c r="H29" s="87">
        <v>153</v>
      </c>
      <c r="I29" s="86">
        <v>153</v>
      </c>
      <c r="J29" s="88">
        <v>153</v>
      </c>
      <c r="K29" s="86">
        <v>370</v>
      </c>
      <c r="L29" s="86">
        <v>320</v>
      </c>
      <c r="M29" s="86">
        <v>401.59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27.36</v>
      </c>
      <c r="F31" s="86">
        <v>0</v>
      </c>
      <c r="G31" s="86">
        <v>1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1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4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66.14</v>
      </c>
      <c r="F37" s="86">
        <v>196</v>
      </c>
      <c r="G37" s="86">
        <v>0</v>
      </c>
      <c r="H37" s="87">
        <v>420</v>
      </c>
      <c r="I37" s="86">
        <v>424</v>
      </c>
      <c r="J37" s="88">
        <v>424</v>
      </c>
      <c r="K37" s="86">
        <v>279</v>
      </c>
      <c r="L37" s="86">
        <v>210</v>
      </c>
      <c r="M37" s="86">
        <v>250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286.37072000000001</v>
      </c>
      <c r="F38" s="86">
        <v>283</v>
      </c>
      <c r="G38" s="86">
        <v>321</v>
      </c>
      <c r="H38" s="87">
        <v>1371</v>
      </c>
      <c r="I38" s="86">
        <v>1284</v>
      </c>
      <c r="J38" s="88">
        <v>1284</v>
      </c>
      <c r="K38" s="86">
        <v>1488</v>
      </c>
      <c r="L38" s="86">
        <v>1450</v>
      </c>
      <c r="M38" s="86">
        <v>1208.5899999999999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2237.7738800000002</v>
      </c>
      <c r="F39" s="86">
        <v>2978</v>
      </c>
      <c r="G39" s="86">
        <v>3300</v>
      </c>
      <c r="H39" s="87">
        <v>2916</v>
      </c>
      <c r="I39" s="86">
        <v>2916</v>
      </c>
      <c r="J39" s="88">
        <v>2916</v>
      </c>
      <c r="K39" s="86">
        <v>3413</v>
      </c>
      <c r="L39" s="86">
        <v>3860</v>
      </c>
      <c r="M39" s="86">
        <v>4297.18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89</v>
      </c>
      <c r="H40" s="87">
        <v>0</v>
      </c>
      <c r="I40" s="86">
        <v>74</v>
      </c>
      <c r="J40" s="88">
        <v>74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992.23500000000001</v>
      </c>
      <c r="F41" s="86">
        <v>781</v>
      </c>
      <c r="G41" s="86">
        <v>1291</v>
      </c>
      <c r="H41" s="87">
        <v>736</v>
      </c>
      <c r="I41" s="86">
        <v>832</v>
      </c>
      <c r="J41" s="88">
        <v>832</v>
      </c>
      <c r="K41" s="86">
        <v>677</v>
      </c>
      <c r="L41" s="86">
        <v>695</v>
      </c>
      <c r="M41" s="86">
        <v>730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4219.9300700000003</v>
      </c>
      <c r="F42" s="86">
        <v>3140</v>
      </c>
      <c r="G42" s="86">
        <v>2567</v>
      </c>
      <c r="H42" s="87">
        <v>3933</v>
      </c>
      <c r="I42" s="86">
        <v>3978</v>
      </c>
      <c r="J42" s="88">
        <v>3978</v>
      </c>
      <c r="K42" s="86">
        <v>4556</v>
      </c>
      <c r="L42" s="86">
        <v>5240</v>
      </c>
      <c r="M42" s="86">
        <v>5744.74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519.83461</v>
      </c>
      <c r="F43" s="86">
        <v>276</v>
      </c>
      <c r="G43" s="86">
        <v>235</v>
      </c>
      <c r="H43" s="87">
        <v>635</v>
      </c>
      <c r="I43" s="86">
        <v>645</v>
      </c>
      <c r="J43" s="88">
        <v>645</v>
      </c>
      <c r="K43" s="86">
        <v>629</v>
      </c>
      <c r="L43" s="86">
        <v>766</v>
      </c>
      <c r="M43" s="86">
        <v>802.18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0.85499999999999998</v>
      </c>
      <c r="F44" s="86">
        <v>95</v>
      </c>
      <c r="G44" s="86">
        <v>90</v>
      </c>
      <c r="H44" s="87">
        <v>181</v>
      </c>
      <c r="I44" s="86">
        <v>162</v>
      </c>
      <c r="J44" s="88">
        <v>162</v>
      </c>
      <c r="K44" s="86">
        <v>136</v>
      </c>
      <c r="L44" s="86">
        <v>150</v>
      </c>
      <c r="M44" s="86">
        <v>128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2047.20697</v>
      </c>
      <c r="F45" s="86">
        <v>872</v>
      </c>
      <c r="G45" s="86">
        <v>980</v>
      </c>
      <c r="H45" s="87">
        <v>1097</v>
      </c>
      <c r="I45" s="86">
        <v>1797</v>
      </c>
      <c r="J45" s="88">
        <v>1797</v>
      </c>
      <c r="K45" s="86">
        <v>1309</v>
      </c>
      <c r="L45" s="86">
        <v>1190</v>
      </c>
      <c r="M45" s="86">
        <v>1328.71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1290</v>
      </c>
      <c r="F51" s="72">
        <f t="shared" ref="F51:M51" si="4">F52+F59+F62+F63+F64+F72+F73</f>
        <v>2229</v>
      </c>
      <c r="G51" s="72">
        <f t="shared" si="4"/>
        <v>1768</v>
      </c>
      <c r="H51" s="73">
        <f t="shared" si="4"/>
        <v>1390</v>
      </c>
      <c r="I51" s="72">
        <f t="shared" si="4"/>
        <v>1450</v>
      </c>
      <c r="J51" s="74">
        <f t="shared" si="4"/>
        <v>1450</v>
      </c>
      <c r="K51" s="72">
        <f t="shared" si="4"/>
        <v>840</v>
      </c>
      <c r="L51" s="72">
        <f t="shared" si="4"/>
        <v>840</v>
      </c>
      <c r="M51" s="72">
        <f t="shared" si="4"/>
        <v>885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500</v>
      </c>
      <c r="F52" s="79">
        <f t="shared" ref="F52:M52" si="5">F53+F56</f>
        <v>1400</v>
      </c>
      <c r="G52" s="79">
        <f t="shared" si="5"/>
        <v>893</v>
      </c>
      <c r="H52" s="80">
        <f t="shared" si="5"/>
        <v>550</v>
      </c>
      <c r="I52" s="79">
        <f t="shared" si="5"/>
        <v>550</v>
      </c>
      <c r="J52" s="81">
        <f t="shared" si="5"/>
        <v>550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500</v>
      </c>
      <c r="F53" s="93">
        <f t="shared" ref="F53:M53" si="6">SUM(F54:F55)</f>
        <v>1400</v>
      </c>
      <c r="G53" s="93">
        <f t="shared" si="6"/>
        <v>893</v>
      </c>
      <c r="H53" s="94">
        <f t="shared" si="6"/>
        <v>550</v>
      </c>
      <c r="I53" s="93">
        <f t="shared" si="6"/>
        <v>550</v>
      </c>
      <c r="J53" s="95">
        <f t="shared" si="6"/>
        <v>550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500</v>
      </c>
      <c r="F55" s="93">
        <v>1400</v>
      </c>
      <c r="G55" s="93">
        <v>893</v>
      </c>
      <c r="H55" s="94">
        <v>550</v>
      </c>
      <c r="I55" s="93">
        <v>550</v>
      </c>
      <c r="J55" s="95">
        <v>550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790</v>
      </c>
      <c r="F72" s="86">
        <v>790</v>
      </c>
      <c r="G72" s="86">
        <v>790</v>
      </c>
      <c r="H72" s="87">
        <v>840</v>
      </c>
      <c r="I72" s="86">
        <v>840</v>
      </c>
      <c r="J72" s="88">
        <v>840</v>
      </c>
      <c r="K72" s="86">
        <v>840</v>
      </c>
      <c r="L72" s="86">
        <v>840</v>
      </c>
      <c r="M72" s="86">
        <v>885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39</v>
      </c>
      <c r="G73" s="86">
        <f t="shared" si="12"/>
        <v>85</v>
      </c>
      <c r="H73" s="87">
        <f t="shared" si="12"/>
        <v>0</v>
      </c>
      <c r="I73" s="86">
        <f t="shared" si="12"/>
        <v>60</v>
      </c>
      <c r="J73" s="88">
        <f t="shared" si="12"/>
        <v>60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39</v>
      </c>
      <c r="G75" s="93">
        <v>85</v>
      </c>
      <c r="H75" s="94">
        <v>0</v>
      </c>
      <c r="I75" s="93">
        <v>60</v>
      </c>
      <c r="J75" s="95">
        <v>60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176.93780999999998</v>
      </c>
      <c r="F77" s="72">
        <f t="shared" ref="F77:M77" si="13">F78+F81+F84+F85+F86+F87+F88</f>
        <v>432</v>
      </c>
      <c r="G77" s="72">
        <f t="shared" si="13"/>
        <v>654</v>
      </c>
      <c r="H77" s="73">
        <f t="shared" si="13"/>
        <v>15710</v>
      </c>
      <c r="I77" s="72">
        <f t="shared" si="13"/>
        <v>8703</v>
      </c>
      <c r="J77" s="74">
        <f t="shared" si="13"/>
        <v>8703</v>
      </c>
      <c r="K77" s="72">
        <f t="shared" si="13"/>
        <v>20965</v>
      </c>
      <c r="L77" s="72">
        <f t="shared" si="13"/>
        <v>20970</v>
      </c>
      <c r="M77" s="72">
        <f t="shared" si="13"/>
        <v>1203.6500000000001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176.93780999999998</v>
      </c>
      <c r="F81" s="86">
        <f t="shared" ref="F81:M81" si="15">SUM(F82:F83)</f>
        <v>432</v>
      </c>
      <c r="G81" s="86">
        <f t="shared" si="15"/>
        <v>654</v>
      </c>
      <c r="H81" s="87">
        <f t="shared" si="15"/>
        <v>15710</v>
      </c>
      <c r="I81" s="86">
        <f t="shared" si="15"/>
        <v>8703</v>
      </c>
      <c r="J81" s="88">
        <f t="shared" si="15"/>
        <v>8703</v>
      </c>
      <c r="K81" s="86">
        <f t="shared" si="15"/>
        <v>20965</v>
      </c>
      <c r="L81" s="86">
        <f t="shared" si="15"/>
        <v>20970</v>
      </c>
      <c r="M81" s="86">
        <f t="shared" si="15"/>
        <v>1203.6500000000001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176.93780999999998</v>
      </c>
      <c r="F83" s="93">
        <v>432</v>
      </c>
      <c r="G83" s="93">
        <v>654</v>
      </c>
      <c r="H83" s="94">
        <v>15710</v>
      </c>
      <c r="I83" s="93">
        <v>8703</v>
      </c>
      <c r="J83" s="95">
        <v>8703</v>
      </c>
      <c r="K83" s="93">
        <v>20965</v>
      </c>
      <c r="L83" s="93">
        <v>20970</v>
      </c>
      <c r="M83" s="93">
        <v>1203.6500000000001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6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45992.732310000007</v>
      </c>
      <c r="F92" s="46">
        <f t="shared" ref="F92:M92" si="16">F4+F51+F77+F90</f>
        <v>39637</v>
      </c>
      <c r="G92" s="46">
        <f t="shared" si="16"/>
        <v>62823</v>
      </c>
      <c r="H92" s="47">
        <f t="shared" si="16"/>
        <v>84774</v>
      </c>
      <c r="I92" s="46">
        <f t="shared" si="16"/>
        <v>75819</v>
      </c>
      <c r="J92" s="48">
        <f t="shared" si="16"/>
        <v>75819</v>
      </c>
      <c r="K92" s="46">
        <f t="shared" si="16"/>
        <v>107960</v>
      </c>
      <c r="L92" s="46">
        <f t="shared" si="16"/>
        <v>102924</v>
      </c>
      <c r="M92" s="46">
        <f t="shared" si="16"/>
        <v>90509.334999999992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163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129</v>
      </c>
      <c r="E3" s="17" t="s">
        <v>130</v>
      </c>
      <c r="F3" s="173" t="s">
        <v>131</v>
      </c>
      <c r="G3" s="174"/>
      <c r="H3" s="175"/>
      <c r="I3" s="17" t="s">
        <v>132</v>
      </c>
      <c r="J3" s="17" t="s">
        <v>133</v>
      </c>
      <c r="K3" s="17" t="s">
        <v>134</v>
      </c>
      <c r="Z3" s="54" t="s">
        <v>32</v>
      </c>
    </row>
    <row r="4" spans="1:27" s="14" customFormat="1" ht="12.75" customHeight="1" x14ac:dyDescent="0.25">
      <c r="A4" s="25"/>
      <c r="B4" s="55" t="s">
        <v>135</v>
      </c>
      <c r="C4" s="33">
        <v>65385.841440000004</v>
      </c>
      <c r="D4" s="33">
        <v>59532</v>
      </c>
      <c r="E4" s="33">
        <v>67251</v>
      </c>
      <c r="F4" s="27">
        <v>61746</v>
      </c>
      <c r="G4" s="28">
        <v>67739</v>
      </c>
      <c r="H4" s="29">
        <v>67739</v>
      </c>
      <c r="I4" s="33">
        <v>70344</v>
      </c>
      <c r="J4" s="33">
        <v>75273</v>
      </c>
      <c r="K4" s="33">
        <v>79050.656000000003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142</v>
      </c>
      <c r="C5" s="33">
        <v>177371</v>
      </c>
      <c r="D5" s="33">
        <v>197655</v>
      </c>
      <c r="E5" s="33">
        <v>187546</v>
      </c>
      <c r="F5" s="32">
        <v>215571</v>
      </c>
      <c r="G5" s="33">
        <v>216186</v>
      </c>
      <c r="H5" s="34">
        <v>216186</v>
      </c>
      <c r="I5" s="33">
        <v>237904</v>
      </c>
      <c r="J5" s="33">
        <v>234045</v>
      </c>
      <c r="K5" s="33">
        <v>246663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143</v>
      </c>
      <c r="C6" s="33">
        <v>45992.732310000007</v>
      </c>
      <c r="D6" s="33">
        <v>39637</v>
      </c>
      <c r="E6" s="33">
        <v>62823</v>
      </c>
      <c r="F6" s="32">
        <v>84774</v>
      </c>
      <c r="G6" s="33">
        <v>75819</v>
      </c>
      <c r="H6" s="34">
        <v>75819</v>
      </c>
      <c r="I6" s="33">
        <v>107960</v>
      </c>
      <c r="J6" s="33">
        <v>102924</v>
      </c>
      <c r="K6" s="33">
        <v>90509.334999999992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144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145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146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147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148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149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136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137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138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139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140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141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288749.57374999998</v>
      </c>
      <c r="D19" s="46">
        <f t="shared" ref="D19:K19" si="1">SUM(D4:D18)</f>
        <v>296824</v>
      </c>
      <c r="E19" s="46">
        <f t="shared" si="1"/>
        <v>317620</v>
      </c>
      <c r="F19" s="47">
        <f t="shared" si="1"/>
        <v>362091</v>
      </c>
      <c r="G19" s="46">
        <f t="shared" si="1"/>
        <v>359744</v>
      </c>
      <c r="H19" s="48">
        <f t="shared" si="1"/>
        <v>359744</v>
      </c>
      <c r="I19" s="46">
        <f t="shared" si="1"/>
        <v>416208</v>
      </c>
      <c r="J19" s="46">
        <f t="shared" si="1"/>
        <v>412242</v>
      </c>
      <c r="K19" s="46">
        <f t="shared" si="1"/>
        <v>416222.99100000004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129</v>
      </c>
      <c r="E3" s="17" t="s">
        <v>130</v>
      </c>
      <c r="F3" s="173" t="s">
        <v>131</v>
      </c>
      <c r="G3" s="174"/>
      <c r="H3" s="175"/>
      <c r="I3" s="17" t="s">
        <v>132</v>
      </c>
      <c r="J3" s="17" t="s">
        <v>133</v>
      </c>
      <c r="K3" s="17" t="s">
        <v>134</v>
      </c>
    </row>
    <row r="4" spans="1:27" s="23" customFormat="1" ht="12.75" customHeight="1" x14ac:dyDescent="0.25">
      <c r="A4" s="18"/>
      <c r="B4" s="19" t="s">
        <v>6</v>
      </c>
      <c r="C4" s="20">
        <f>SUM(C5:C7)</f>
        <v>255917.44594000001</v>
      </c>
      <c r="D4" s="20">
        <f t="shared" ref="D4:K4" si="0">SUM(D5:D7)</f>
        <v>252971</v>
      </c>
      <c r="E4" s="20">
        <f t="shared" si="0"/>
        <v>279377</v>
      </c>
      <c r="F4" s="21">
        <f t="shared" si="0"/>
        <v>310315</v>
      </c>
      <c r="G4" s="20">
        <f t="shared" si="0"/>
        <v>310645</v>
      </c>
      <c r="H4" s="22">
        <f t="shared" si="0"/>
        <v>310470</v>
      </c>
      <c r="I4" s="20">
        <f t="shared" si="0"/>
        <v>341012</v>
      </c>
      <c r="J4" s="20">
        <f t="shared" si="0"/>
        <v>365893</v>
      </c>
      <c r="K4" s="20">
        <f t="shared" si="0"/>
        <v>388493.59100000001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125767.08834999999</v>
      </c>
      <c r="D5" s="28">
        <v>127936</v>
      </c>
      <c r="E5" s="28">
        <v>137468</v>
      </c>
      <c r="F5" s="27">
        <v>172043</v>
      </c>
      <c r="G5" s="28">
        <v>162507</v>
      </c>
      <c r="H5" s="29">
        <v>162507</v>
      </c>
      <c r="I5" s="28">
        <v>182096</v>
      </c>
      <c r="J5" s="28">
        <v>198790</v>
      </c>
      <c r="K5" s="29">
        <v>209784.59599999999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130150.35759000001</v>
      </c>
      <c r="D6" s="33">
        <v>125035</v>
      </c>
      <c r="E6" s="33">
        <v>141909</v>
      </c>
      <c r="F6" s="32">
        <v>138271</v>
      </c>
      <c r="G6" s="33">
        <v>148137</v>
      </c>
      <c r="H6" s="34">
        <v>147962</v>
      </c>
      <c r="I6" s="33">
        <v>158916</v>
      </c>
      <c r="J6" s="33">
        <v>167103</v>
      </c>
      <c r="K6" s="34">
        <v>178708.99500000002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1</v>
      </c>
      <c r="G7" s="36">
        <v>1</v>
      </c>
      <c r="H7" s="37">
        <v>1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30327</v>
      </c>
      <c r="D8" s="20">
        <f t="shared" ref="D8:K8" si="1">SUM(D9:D15)</f>
        <v>36810</v>
      </c>
      <c r="E8" s="20">
        <f t="shared" si="1"/>
        <v>29186</v>
      </c>
      <c r="F8" s="21">
        <f t="shared" si="1"/>
        <v>31984</v>
      </c>
      <c r="G8" s="20">
        <f t="shared" si="1"/>
        <v>36089</v>
      </c>
      <c r="H8" s="22">
        <f t="shared" si="1"/>
        <v>36089</v>
      </c>
      <c r="I8" s="20">
        <f t="shared" si="1"/>
        <v>21118</v>
      </c>
      <c r="J8" s="20">
        <f t="shared" si="1"/>
        <v>22679</v>
      </c>
      <c r="K8" s="20">
        <f t="shared" si="1"/>
        <v>23692.9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500</v>
      </c>
      <c r="D9" s="28">
        <v>1400</v>
      </c>
      <c r="E9" s="28">
        <v>893</v>
      </c>
      <c r="F9" s="27">
        <v>550</v>
      </c>
      <c r="G9" s="28">
        <v>550</v>
      </c>
      <c r="H9" s="29">
        <v>550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15182</v>
      </c>
      <c r="D10" s="33">
        <v>15106</v>
      </c>
      <c r="E10" s="33">
        <v>15342</v>
      </c>
      <c r="F10" s="32">
        <v>12353</v>
      </c>
      <c r="G10" s="33">
        <v>16353</v>
      </c>
      <c r="H10" s="34">
        <v>16353</v>
      </c>
      <c r="I10" s="33">
        <v>17020</v>
      </c>
      <c r="J10" s="33">
        <v>17658</v>
      </c>
      <c r="K10" s="34">
        <v>18382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790</v>
      </c>
      <c r="D14" s="33">
        <v>790</v>
      </c>
      <c r="E14" s="33">
        <v>790</v>
      </c>
      <c r="F14" s="32">
        <v>840</v>
      </c>
      <c r="G14" s="33">
        <v>840</v>
      </c>
      <c r="H14" s="34">
        <v>840</v>
      </c>
      <c r="I14" s="33">
        <v>840</v>
      </c>
      <c r="J14" s="33">
        <v>840</v>
      </c>
      <c r="K14" s="34">
        <v>885</v>
      </c>
    </row>
    <row r="15" spans="1:27" s="14" customFormat="1" ht="12.75" customHeight="1" x14ac:dyDescent="0.25">
      <c r="A15" s="25"/>
      <c r="B15" s="26" t="s">
        <v>20</v>
      </c>
      <c r="C15" s="35">
        <v>13855</v>
      </c>
      <c r="D15" s="36">
        <v>19514</v>
      </c>
      <c r="E15" s="36">
        <v>12161</v>
      </c>
      <c r="F15" s="35">
        <v>18241</v>
      </c>
      <c r="G15" s="36">
        <v>18346</v>
      </c>
      <c r="H15" s="37">
        <v>18346</v>
      </c>
      <c r="I15" s="36">
        <v>3258</v>
      </c>
      <c r="J15" s="36">
        <v>4181</v>
      </c>
      <c r="K15" s="37">
        <v>4425.8999999999996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2505.12781</v>
      </c>
      <c r="D16" s="20">
        <f t="shared" ref="D16:K16" si="2">SUM(D17:D23)</f>
        <v>6914</v>
      </c>
      <c r="E16" s="20">
        <f t="shared" si="2"/>
        <v>8978</v>
      </c>
      <c r="F16" s="21">
        <f t="shared" si="2"/>
        <v>19792</v>
      </c>
      <c r="G16" s="20">
        <f t="shared" si="2"/>
        <v>13010</v>
      </c>
      <c r="H16" s="22">
        <f t="shared" si="2"/>
        <v>13185</v>
      </c>
      <c r="I16" s="20">
        <f t="shared" si="2"/>
        <v>54078</v>
      </c>
      <c r="J16" s="20">
        <f t="shared" si="2"/>
        <v>23670</v>
      </c>
      <c r="K16" s="20">
        <f t="shared" si="2"/>
        <v>4036.5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2505.12781</v>
      </c>
      <c r="D18" s="33">
        <v>6914</v>
      </c>
      <c r="E18" s="33">
        <v>8978</v>
      </c>
      <c r="F18" s="32">
        <v>19792</v>
      </c>
      <c r="G18" s="33">
        <v>13010</v>
      </c>
      <c r="H18" s="34">
        <v>13185</v>
      </c>
      <c r="I18" s="33">
        <v>54078</v>
      </c>
      <c r="J18" s="33">
        <v>23670</v>
      </c>
      <c r="K18" s="34">
        <v>4036.5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129</v>
      </c>
      <c r="E24" s="20">
        <v>79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288749.57374999998</v>
      </c>
      <c r="D26" s="46">
        <f t="shared" ref="D26:K26" si="3">+D4+D8+D16+D24</f>
        <v>296824</v>
      </c>
      <c r="E26" s="46">
        <f t="shared" si="3"/>
        <v>317620</v>
      </c>
      <c r="F26" s="47">
        <f t="shared" si="3"/>
        <v>362091</v>
      </c>
      <c r="G26" s="46">
        <f t="shared" si="3"/>
        <v>359744</v>
      </c>
      <c r="H26" s="48">
        <f t="shared" si="3"/>
        <v>359744</v>
      </c>
      <c r="I26" s="46">
        <f t="shared" si="3"/>
        <v>416208</v>
      </c>
      <c r="J26" s="46">
        <f t="shared" si="3"/>
        <v>412242</v>
      </c>
      <c r="K26" s="46">
        <f t="shared" si="3"/>
        <v>416222.99100000004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129</v>
      </c>
      <c r="E3" s="17" t="s">
        <v>130</v>
      </c>
      <c r="F3" s="173" t="s">
        <v>131</v>
      </c>
      <c r="G3" s="174"/>
      <c r="H3" s="175"/>
      <c r="I3" s="17" t="s">
        <v>132</v>
      </c>
      <c r="J3" s="17" t="s">
        <v>133</v>
      </c>
      <c r="K3" s="17" t="s">
        <v>134</v>
      </c>
      <c r="Z3" s="54" t="s">
        <v>32</v>
      </c>
    </row>
    <row r="4" spans="1:27" s="14" customFormat="1" ht="12.75" customHeight="1" x14ac:dyDescent="0.25">
      <c r="A4" s="25"/>
      <c r="B4" s="56" t="s">
        <v>150</v>
      </c>
      <c r="C4" s="33">
        <v>40742</v>
      </c>
      <c r="D4" s="33">
        <v>33990</v>
      </c>
      <c r="E4" s="33">
        <v>36685</v>
      </c>
      <c r="F4" s="27">
        <v>30592</v>
      </c>
      <c r="G4" s="28">
        <v>36459</v>
      </c>
      <c r="H4" s="29">
        <v>36459</v>
      </c>
      <c r="I4" s="33">
        <v>37010</v>
      </c>
      <c r="J4" s="33">
        <v>38921</v>
      </c>
      <c r="K4" s="33">
        <v>40772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151</v>
      </c>
      <c r="C5" s="33">
        <v>3476.8414400000001</v>
      </c>
      <c r="D5" s="33">
        <v>4277</v>
      </c>
      <c r="E5" s="33">
        <v>4472</v>
      </c>
      <c r="F5" s="32">
        <v>5063</v>
      </c>
      <c r="G5" s="33">
        <v>4814</v>
      </c>
      <c r="H5" s="34">
        <v>4814</v>
      </c>
      <c r="I5" s="33">
        <v>5310</v>
      </c>
      <c r="J5" s="33">
        <v>6157</v>
      </c>
      <c r="K5" s="33">
        <v>6483.3209999999999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152</v>
      </c>
      <c r="C6" s="33">
        <v>6096</v>
      </c>
      <c r="D6" s="33">
        <v>5352</v>
      </c>
      <c r="E6" s="33">
        <v>5075</v>
      </c>
      <c r="F6" s="32">
        <v>7523</v>
      </c>
      <c r="G6" s="33">
        <v>5917</v>
      </c>
      <c r="H6" s="34">
        <v>5917</v>
      </c>
      <c r="I6" s="33">
        <v>7831</v>
      </c>
      <c r="J6" s="33">
        <v>8986</v>
      </c>
      <c r="K6" s="33">
        <v>9462.2579999999998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153</v>
      </c>
      <c r="C7" s="33">
        <v>15071</v>
      </c>
      <c r="D7" s="33">
        <v>15913</v>
      </c>
      <c r="E7" s="33">
        <v>21019</v>
      </c>
      <c r="F7" s="32">
        <v>18568</v>
      </c>
      <c r="G7" s="33">
        <v>20549</v>
      </c>
      <c r="H7" s="34">
        <v>20549</v>
      </c>
      <c r="I7" s="33">
        <v>20193</v>
      </c>
      <c r="J7" s="33">
        <v>21209</v>
      </c>
      <c r="K7" s="33">
        <v>22333.076999999997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65385.841440000004</v>
      </c>
      <c r="D19" s="46">
        <f t="shared" ref="D19:K19" si="1">SUM(D4:D18)</f>
        <v>59532</v>
      </c>
      <c r="E19" s="46">
        <f t="shared" si="1"/>
        <v>67251</v>
      </c>
      <c r="F19" s="47">
        <f t="shared" si="1"/>
        <v>61746</v>
      </c>
      <c r="G19" s="46">
        <f t="shared" si="1"/>
        <v>67739</v>
      </c>
      <c r="H19" s="48">
        <f t="shared" si="1"/>
        <v>67739</v>
      </c>
      <c r="I19" s="46">
        <f t="shared" si="1"/>
        <v>70344</v>
      </c>
      <c r="J19" s="46">
        <f t="shared" si="1"/>
        <v>75273</v>
      </c>
      <c r="K19" s="46">
        <f t="shared" si="1"/>
        <v>79050.655999999988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129</v>
      </c>
      <c r="E3" s="17" t="s">
        <v>130</v>
      </c>
      <c r="F3" s="173" t="s">
        <v>131</v>
      </c>
      <c r="G3" s="174"/>
      <c r="H3" s="175"/>
      <c r="I3" s="17" t="s">
        <v>132</v>
      </c>
      <c r="J3" s="17" t="s">
        <v>133</v>
      </c>
      <c r="K3" s="17" t="s">
        <v>134</v>
      </c>
    </row>
    <row r="4" spans="1:27" s="23" customFormat="1" ht="12.75" customHeight="1" x14ac:dyDescent="0.25">
      <c r="A4" s="18"/>
      <c r="B4" s="19" t="s">
        <v>6</v>
      </c>
      <c r="C4" s="20">
        <f>SUM(C5:C7)</f>
        <v>47582.651440000001</v>
      </c>
      <c r="D4" s="20">
        <f t="shared" ref="D4:K4" si="0">SUM(D5:D7)</f>
        <v>43315</v>
      </c>
      <c r="E4" s="20">
        <f t="shared" si="0"/>
        <v>48479</v>
      </c>
      <c r="F4" s="21">
        <f t="shared" si="0"/>
        <v>46743</v>
      </c>
      <c r="G4" s="20">
        <f t="shared" si="0"/>
        <v>48466</v>
      </c>
      <c r="H4" s="22">
        <f t="shared" si="0"/>
        <v>48466</v>
      </c>
      <c r="I4" s="20">
        <f t="shared" si="0"/>
        <v>50511</v>
      </c>
      <c r="J4" s="20">
        <f t="shared" si="0"/>
        <v>54345</v>
      </c>
      <c r="K4" s="20">
        <f t="shared" si="0"/>
        <v>57287.905999999995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23348.2539</v>
      </c>
      <c r="D5" s="28">
        <v>27910</v>
      </c>
      <c r="E5" s="28">
        <v>32299</v>
      </c>
      <c r="F5" s="27">
        <v>28824</v>
      </c>
      <c r="G5" s="28">
        <v>28824</v>
      </c>
      <c r="H5" s="29">
        <v>28824</v>
      </c>
      <c r="I5" s="28">
        <v>30747</v>
      </c>
      <c r="J5" s="28">
        <v>32780</v>
      </c>
      <c r="K5" s="29">
        <v>34517.860999999997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24234.397540000002</v>
      </c>
      <c r="D6" s="33">
        <v>15405</v>
      </c>
      <c r="E6" s="33">
        <v>16180</v>
      </c>
      <c r="F6" s="32">
        <v>17919</v>
      </c>
      <c r="G6" s="33">
        <v>19642</v>
      </c>
      <c r="H6" s="34">
        <v>19642</v>
      </c>
      <c r="I6" s="33">
        <v>19764</v>
      </c>
      <c r="J6" s="33">
        <v>21565</v>
      </c>
      <c r="K6" s="34">
        <v>22770.044999999998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16539</v>
      </c>
      <c r="D8" s="20">
        <f t="shared" ref="D8:K8" si="1">SUM(D9:D15)</f>
        <v>15509</v>
      </c>
      <c r="E8" s="20">
        <f t="shared" si="1"/>
        <v>17584</v>
      </c>
      <c r="F8" s="21">
        <f t="shared" si="1"/>
        <v>14723</v>
      </c>
      <c r="G8" s="20">
        <f t="shared" si="1"/>
        <v>18768</v>
      </c>
      <c r="H8" s="22">
        <f t="shared" si="1"/>
        <v>18768</v>
      </c>
      <c r="I8" s="20">
        <f t="shared" si="1"/>
        <v>19310</v>
      </c>
      <c r="J8" s="20">
        <f t="shared" si="1"/>
        <v>20278</v>
      </c>
      <c r="K8" s="20">
        <f t="shared" si="1"/>
        <v>21140.9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15182</v>
      </c>
      <c r="D10" s="33">
        <v>15106</v>
      </c>
      <c r="E10" s="33">
        <v>15342</v>
      </c>
      <c r="F10" s="32">
        <v>12353</v>
      </c>
      <c r="G10" s="33">
        <v>16353</v>
      </c>
      <c r="H10" s="34">
        <v>16353</v>
      </c>
      <c r="I10" s="33">
        <v>17020</v>
      </c>
      <c r="J10" s="33">
        <v>17658</v>
      </c>
      <c r="K10" s="34">
        <v>18382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1357</v>
      </c>
      <c r="D15" s="36">
        <v>403</v>
      </c>
      <c r="E15" s="36">
        <v>2242</v>
      </c>
      <c r="F15" s="35">
        <v>2370</v>
      </c>
      <c r="G15" s="36">
        <v>2415</v>
      </c>
      <c r="H15" s="37">
        <v>2415</v>
      </c>
      <c r="I15" s="36">
        <v>2290</v>
      </c>
      <c r="J15" s="36">
        <v>2620</v>
      </c>
      <c r="K15" s="37">
        <v>2758.9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1264.19</v>
      </c>
      <c r="D16" s="20">
        <f t="shared" ref="D16:K16" si="2">SUM(D17:D23)</f>
        <v>705</v>
      </c>
      <c r="E16" s="20">
        <f t="shared" si="2"/>
        <v>1109</v>
      </c>
      <c r="F16" s="21">
        <f t="shared" si="2"/>
        <v>280</v>
      </c>
      <c r="G16" s="20">
        <f t="shared" si="2"/>
        <v>505</v>
      </c>
      <c r="H16" s="22">
        <f t="shared" si="2"/>
        <v>505</v>
      </c>
      <c r="I16" s="20">
        <f t="shared" si="2"/>
        <v>523</v>
      </c>
      <c r="J16" s="20">
        <f t="shared" si="2"/>
        <v>650</v>
      </c>
      <c r="K16" s="20">
        <f t="shared" si="2"/>
        <v>621.84999999999991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1264.19</v>
      </c>
      <c r="D18" s="33">
        <v>705</v>
      </c>
      <c r="E18" s="33">
        <v>1109</v>
      </c>
      <c r="F18" s="32">
        <v>280</v>
      </c>
      <c r="G18" s="33">
        <v>505</v>
      </c>
      <c r="H18" s="34">
        <v>505</v>
      </c>
      <c r="I18" s="33">
        <v>523</v>
      </c>
      <c r="J18" s="33">
        <v>650</v>
      </c>
      <c r="K18" s="34">
        <v>621.84999999999991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3</v>
      </c>
      <c r="E24" s="20">
        <v>79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65385.841440000004</v>
      </c>
      <c r="D26" s="46">
        <f t="shared" ref="D26:K26" si="3">+D4+D8+D16+D24</f>
        <v>59532</v>
      </c>
      <c r="E26" s="46">
        <f t="shared" si="3"/>
        <v>67251</v>
      </c>
      <c r="F26" s="47">
        <f t="shared" si="3"/>
        <v>61746</v>
      </c>
      <c r="G26" s="46">
        <f t="shared" si="3"/>
        <v>67739</v>
      </c>
      <c r="H26" s="48">
        <f t="shared" si="3"/>
        <v>67739</v>
      </c>
      <c r="I26" s="46">
        <f t="shared" si="3"/>
        <v>70344</v>
      </c>
      <c r="J26" s="46">
        <f t="shared" si="3"/>
        <v>75273</v>
      </c>
      <c r="K26" s="46">
        <f t="shared" si="3"/>
        <v>79050.656000000003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129</v>
      </c>
      <c r="E3" s="17" t="s">
        <v>130</v>
      </c>
      <c r="F3" s="173" t="s">
        <v>131</v>
      </c>
      <c r="G3" s="174"/>
      <c r="H3" s="175"/>
      <c r="I3" s="17" t="s">
        <v>132</v>
      </c>
      <c r="J3" s="17" t="s">
        <v>133</v>
      </c>
      <c r="K3" s="17" t="s">
        <v>134</v>
      </c>
      <c r="Z3" s="54" t="s">
        <v>32</v>
      </c>
    </row>
    <row r="4" spans="1:27" s="14" customFormat="1" ht="12.75" customHeight="1" x14ac:dyDescent="0.25">
      <c r="A4" s="25"/>
      <c r="B4" s="56" t="s">
        <v>154</v>
      </c>
      <c r="C4" s="33">
        <v>46127</v>
      </c>
      <c r="D4" s="33">
        <v>52264</v>
      </c>
      <c r="E4" s="33">
        <v>45621</v>
      </c>
      <c r="F4" s="27">
        <v>66477</v>
      </c>
      <c r="G4" s="28">
        <v>53742</v>
      </c>
      <c r="H4" s="29">
        <v>53742</v>
      </c>
      <c r="I4" s="33">
        <v>49524</v>
      </c>
      <c r="J4" s="33">
        <v>53623</v>
      </c>
      <c r="K4" s="33">
        <v>57066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89531</v>
      </c>
      <c r="D5" s="33">
        <v>91475</v>
      </c>
      <c r="E5" s="33">
        <v>99361</v>
      </c>
      <c r="F5" s="32">
        <v>96790</v>
      </c>
      <c r="G5" s="33">
        <v>83892</v>
      </c>
      <c r="H5" s="34">
        <v>83892</v>
      </c>
      <c r="I5" s="33">
        <v>124253</v>
      </c>
      <c r="J5" s="33">
        <v>113155</v>
      </c>
      <c r="K5" s="33">
        <v>118828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156</v>
      </c>
      <c r="C6" s="33">
        <v>12150</v>
      </c>
      <c r="D6" s="33">
        <v>20610</v>
      </c>
      <c r="E6" s="33">
        <v>12849</v>
      </c>
      <c r="F6" s="32">
        <v>17106</v>
      </c>
      <c r="G6" s="33">
        <v>15939</v>
      </c>
      <c r="H6" s="34">
        <v>15939</v>
      </c>
      <c r="I6" s="33">
        <v>18066</v>
      </c>
      <c r="J6" s="33">
        <v>18105</v>
      </c>
      <c r="K6" s="33">
        <v>19065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157</v>
      </c>
      <c r="C7" s="33">
        <v>23099</v>
      </c>
      <c r="D7" s="33">
        <v>25426</v>
      </c>
      <c r="E7" s="33">
        <v>18227</v>
      </c>
      <c r="F7" s="32">
        <v>25964</v>
      </c>
      <c r="G7" s="33">
        <v>46763</v>
      </c>
      <c r="H7" s="34">
        <v>46763</v>
      </c>
      <c r="I7" s="33">
        <v>36959</v>
      </c>
      <c r="J7" s="33">
        <v>39675</v>
      </c>
      <c r="K7" s="33">
        <v>41714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158</v>
      </c>
      <c r="C8" s="33">
        <v>6464</v>
      </c>
      <c r="D8" s="33">
        <v>7880</v>
      </c>
      <c r="E8" s="33">
        <v>11488</v>
      </c>
      <c r="F8" s="32">
        <v>9234</v>
      </c>
      <c r="G8" s="33">
        <v>15850</v>
      </c>
      <c r="H8" s="34">
        <v>15850</v>
      </c>
      <c r="I8" s="33">
        <v>9102</v>
      </c>
      <c r="J8" s="33">
        <v>9487</v>
      </c>
      <c r="K8" s="33">
        <v>9990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177371</v>
      </c>
      <c r="D19" s="46">
        <f t="shared" ref="D19:K19" si="1">SUM(D4:D18)</f>
        <v>197655</v>
      </c>
      <c r="E19" s="46">
        <f t="shared" si="1"/>
        <v>187546</v>
      </c>
      <c r="F19" s="47">
        <f t="shared" si="1"/>
        <v>215571</v>
      </c>
      <c r="G19" s="46">
        <f t="shared" si="1"/>
        <v>216186</v>
      </c>
      <c r="H19" s="48">
        <f t="shared" si="1"/>
        <v>216186</v>
      </c>
      <c r="I19" s="46">
        <f t="shared" si="1"/>
        <v>237904</v>
      </c>
      <c r="J19" s="46">
        <f t="shared" si="1"/>
        <v>234045</v>
      </c>
      <c r="K19" s="46">
        <f t="shared" si="1"/>
        <v>246663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129</v>
      </c>
      <c r="E3" s="17" t="s">
        <v>130</v>
      </c>
      <c r="F3" s="173" t="s">
        <v>131</v>
      </c>
      <c r="G3" s="174"/>
      <c r="H3" s="175"/>
      <c r="I3" s="17" t="s">
        <v>132</v>
      </c>
      <c r="J3" s="17" t="s">
        <v>133</v>
      </c>
      <c r="K3" s="17" t="s">
        <v>134</v>
      </c>
    </row>
    <row r="4" spans="1:27" s="23" customFormat="1" ht="12.75" customHeight="1" x14ac:dyDescent="0.25">
      <c r="A4" s="18"/>
      <c r="B4" s="19" t="s">
        <v>6</v>
      </c>
      <c r="C4" s="20">
        <f>SUM(C5:C7)</f>
        <v>163809</v>
      </c>
      <c r="D4" s="20">
        <f t="shared" ref="D4:K4" si="0">SUM(D5:D7)</f>
        <v>172686</v>
      </c>
      <c r="E4" s="20">
        <f t="shared" si="0"/>
        <v>170497</v>
      </c>
      <c r="F4" s="21">
        <f t="shared" si="0"/>
        <v>195898</v>
      </c>
      <c r="G4" s="20">
        <f t="shared" si="0"/>
        <v>196513</v>
      </c>
      <c r="H4" s="22">
        <f t="shared" si="0"/>
        <v>196338</v>
      </c>
      <c r="I4" s="20">
        <f t="shared" si="0"/>
        <v>204346</v>
      </c>
      <c r="J4" s="20">
        <f t="shared" si="0"/>
        <v>230434</v>
      </c>
      <c r="K4" s="20">
        <f t="shared" si="0"/>
        <v>242785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75725</v>
      </c>
      <c r="D5" s="28">
        <v>75870</v>
      </c>
      <c r="E5" s="28">
        <v>76724</v>
      </c>
      <c r="F5" s="27">
        <v>102724</v>
      </c>
      <c r="G5" s="28">
        <v>95688</v>
      </c>
      <c r="H5" s="29">
        <v>95688</v>
      </c>
      <c r="I5" s="28">
        <v>108232</v>
      </c>
      <c r="J5" s="28">
        <v>119084</v>
      </c>
      <c r="K5" s="29">
        <v>125395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88084</v>
      </c>
      <c r="D6" s="33">
        <v>96816</v>
      </c>
      <c r="E6" s="33">
        <v>93773</v>
      </c>
      <c r="F6" s="32">
        <v>93173</v>
      </c>
      <c r="G6" s="33">
        <v>100824</v>
      </c>
      <c r="H6" s="34">
        <v>100649</v>
      </c>
      <c r="I6" s="33">
        <v>96114</v>
      </c>
      <c r="J6" s="33">
        <v>111350</v>
      </c>
      <c r="K6" s="34">
        <v>117390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1</v>
      </c>
      <c r="G7" s="36">
        <v>1</v>
      </c>
      <c r="H7" s="37">
        <v>1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12498</v>
      </c>
      <c r="D8" s="20">
        <f t="shared" ref="D8:K8" si="1">SUM(D9:D15)</f>
        <v>19072</v>
      </c>
      <c r="E8" s="20">
        <f t="shared" si="1"/>
        <v>9834</v>
      </c>
      <c r="F8" s="21">
        <f t="shared" si="1"/>
        <v>15871</v>
      </c>
      <c r="G8" s="20">
        <f t="shared" si="1"/>
        <v>15871</v>
      </c>
      <c r="H8" s="22">
        <f t="shared" si="1"/>
        <v>15871</v>
      </c>
      <c r="I8" s="20">
        <f t="shared" si="1"/>
        <v>968</v>
      </c>
      <c r="J8" s="20">
        <f t="shared" si="1"/>
        <v>1561</v>
      </c>
      <c r="K8" s="20">
        <f t="shared" si="1"/>
        <v>1667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12498</v>
      </c>
      <c r="D15" s="36">
        <v>19072</v>
      </c>
      <c r="E15" s="36">
        <v>9834</v>
      </c>
      <c r="F15" s="35">
        <v>15871</v>
      </c>
      <c r="G15" s="36">
        <v>15871</v>
      </c>
      <c r="H15" s="37">
        <v>15871</v>
      </c>
      <c r="I15" s="36">
        <v>968</v>
      </c>
      <c r="J15" s="36">
        <v>1561</v>
      </c>
      <c r="K15" s="37">
        <v>1667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1064</v>
      </c>
      <c r="D16" s="20">
        <f t="shared" ref="D16:K16" si="2">SUM(D17:D23)</f>
        <v>5777</v>
      </c>
      <c r="E16" s="20">
        <f t="shared" si="2"/>
        <v>7215</v>
      </c>
      <c r="F16" s="21">
        <f t="shared" si="2"/>
        <v>3802</v>
      </c>
      <c r="G16" s="20">
        <f t="shared" si="2"/>
        <v>3802</v>
      </c>
      <c r="H16" s="22">
        <f t="shared" si="2"/>
        <v>3977</v>
      </c>
      <c r="I16" s="20">
        <f t="shared" si="2"/>
        <v>32590</v>
      </c>
      <c r="J16" s="20">
        <f t="shared" si="2"/>
        <v>2050</v>
      </c>
      <c r="K16" s="20">
        <f t="shared" si="2"/>
        <v>2211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1064</v>
      </c>
      <c r="D18" s="33">
        <v>5777</v>
      </c>
      <c r="E18" s="33">
        <v>7215</v>
      </c>
      <c r="F18" s="32">
        <v>3802</v>
      </c>
      <c r="G18" s="33">
        <v>3802</v>
      </c>
      <c r="H18" s="34">
        <v>3977</v>
      </c>
      <c r="I18" s="33">
        <v>32590</v>
      </c>
      <c r="J18" s="33">
        <v>2050</v>
      </c>
      <c r="K18" s="34">
        <v>2211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120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177371</v>
      </c>
      <c r="D26" s="46">
        <f t="shared" ref="D26:K26" si="3">+D4+D8+D16+D24</f>
        <v>197655</v>
      </c>
      <c r="E26" s="46">
        <f t="shared" si="3"/>
        <v>187546</v>
      </c>
      <c r="F26" s="47">
        <f t="shared" si="3"/>
        <v>215571</v>
      </c>
      <c r="G26" s="46">
        <f t="shared" si="3"/>
        <v>216186</v>
      </c>
      <c r="H26" s="48">
        <f t="shared" si="3"/>
        <v>216186</v>
      </c>
      <c r="I26" s="46">
        <f t="shared" si="3"/>
        <v>237904</v>
      </c>
      <c r="J26" s="46">
        <f t="shared" si="3"/>
        <v>234045</v>
      </c>
      <c r="K26" s="46">
        <f t="shared" si="3"/>
        <v>246663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128</v>
      </c>
      <c r="D3" s="17" t="s">
        <v>129</v>
      </c>
      <c r="E3" s="17" t="s">
        <v>130</v>
      </c>
      <c r="F3" s="173" t="s">
        <v>131</v>
      </c>
      <c r="G3" s="174"/>
      <c r="H3" s="175"/>
      <c r="I3" s="17" t="s">
        <v>132</v>
      </c>
      <c r="J3" s="17" t="s">
        <v>133</v>
      </c>
      <c r="K3" s="17" t="s">
        <v>134</v>
      </c>
      <c r="Z3" s="54" t="s">
        <v>32</v>
      </c>
    </row>
    <row r="4" spans="1:27" s="14" customFormat="1" ht="12.75" customHeight="1" x14ac:dyDescent="0.25">
      <c r="A4" s="25"/>
      <c r="B4" s="56" t="s">
        <v>159</v>
      </c>
      <c r="C4" s="33">
        <v>7398</v>
      </c>
      <c r="D4" s="33">
        <v>5826</v>
      </c>
      <c r="E4" s="33">
        <v>7326</v>
      </c>
      <c r="F4" s="27">
        <v>8643</v>
      </c>
      <c r="G4" s="28">
        <v>8643</v>
      </c>
      <c r="H4" s="29">
        <v>8643</v>
      </c>
      <c r="I4" s="33">
        <v>8940</v>
      </c>
      <c r="J4" s="33">
        <v>9946</v>
      </c>
      <c r="K4" s="33">
        <v>10905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160</v>
      </c>
      <c r="C5" s="33">
        <v>4846.7504999999992</v>
      </c>
      <c r="D5" s="33">
        <v>4569</v>
      </c>
      <c r="E5" s="33">
        <v>4336</v>
      </c>
      <c r="F5" s="32">
        <v>5930</v>
      </c>
      <c r="G5" s="33">
        <v>6790</v>
      </c>
      <c r="H5" s="34">
        <v>6790</v>
      </c>
      <c r="I5" s="33">
        <v>6183</v>
      </c>
      <c r="J5" s="33">
        <v>6823</v>
      </c>
      <c r="K5" s="33">
        <v>7185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161</v>
      </c>
      <c r="C6" s="33">
        <v>24715</v>
      </c>
      <c r="D6" s="33">
        <v>20560</v>
      </c>
      <c r="E6" s="33">
        <v>44496</v>
      </c>
      <c r="F6" s="32">
        <v>59047</v>
      </c>
      <c r="G6" s="33">
        <v>48567</v>
      </c>
      <c r="H6" s="34">
        <v>48567</v>
      </c>
      <c r="I6" s="33">
        <v>84288</v>
      </c>
      <c r="J6" s="33">
        <v>76782</v>
      </c>
      <c r="K6" s="33">
        <v>62473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162</v>
      </c>
      <c r="C7" s="33">
        <v>8127</v>
      </c>
      <c r="D7" s="33">
        <v>5910</v>
      </c>
      <c r="E7" s="33">
        <v>5797</v>
      </c>
      <c r="F7" s="32">
        <v>8618</v>
      </c>
      <c r="G7" s="33">
        <v>9291</v>
      </c>
      <c r="H7" s="34">
        <v>9291</v>
      </c>
      <c r="I7" s="33">
        <v>5862</v>
      </c>
      <c r="J7" s="33">
        <v>6178</v>
      </c>
      <c r="K7" s="33">
        <v>6582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158</v>
      </c>
      <c r="C8" s="33">
        <v>906</v>
      </c>
      <c r="D8" s="33">
        <v>2772</v>
      </c>
      <c r="E8" s="33">
        <v>868</v>
      </c>
      <c r="F8" s="32">
        <v>2536</v>
      </c>
      <c r="G8" s="33">
        <v>2528</v>
      </c>
      <c r="H8" s="34">
        <v>2528</v>
      </c>
      <c r="I8" s="33">
        <v>2687</v>
      </c>
      <c r="J8" s="33">
        <v>3195</v>
      </c>
      <c r="K8" s="33">
        <v>3364.3349999999996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45992.750499999995</v>
      </c>
      <c r="D19" s="46">
        <f t="shared" ref="D19:K19" si="1">SUM(D4:D18)</f>
        <v>39637</v>
      </c>
      <c r="E19" s="46">
        <f t="shared" si="1"/>
        <v>62823</v>
      </c>
      <c r="F19" s="47">
        <f t="shared" si="1"/>
        <v>84774</v>
      </c>
      <c r="G19" s="46">
        <f t="shared" si="1"/>
        <v>75819</v>
      </c>
      <c r="H19" s="48">
        <f t="shared" si="1"/>
        <v>75819</v>
      </c>
      <c r="I19" s="46">
        <f t="shared" si="1"/>
        <v>107960</v>
      </c>
      <c r="J19" s="46">
        <f t="shared" si="1"/>
        <v>102924</v>
      </c>
      <c r="K19" s="46">
        <f t="shared" si="1"/>
        <v>90509.335000000006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128</v>
      </c>
      <c r="D3" s="17" t="s">
        <v>129</v>
      </c>
      <c r="E3" s="17" t="s">
        <v>130</v>
      </c>
      <c r="F3" s="173" t="s">
        <v>131</v>
      </c>
      <c r="G3" s="174"/>
      <c r="H3" s="175"/>
      <c r="I3" s="17" t="s">
        <v>132</v>
      </c>
      <c r="J3" s="17" t="s">
        <v>133</v>
      </c>
      <c r="K3" s="17" t="s">
        <v>134</v>
      </c>
    </row>
    <row r="4" spans="1:27" s="23" customFormat="1" ht="12.75" customHeight="1" x14ac:dyDescent="0.25">
      <c r="A4" s="18"/>
      <c r="B4" s="19" t="s">
        <v>6</v>
      </c>
      <c r="C4" s="20">
        <f>SUM(C5:C7)</f>
        <v>44525.794500000004</v>
      </c>
      <c r="D4" s="20">
        <f t="shared" ref="D4:K4" si="0">SUM(D5:D7)</f>
        <v>36970</v>
      </c>
      <c r="E4" s="20">
        <f t="shared" si="0"/>
        <v>60401</v>
      </c>
      <c r="F4" s="21">
        <f t="shared" si="0"/>
        <v>67674</v>
      </c>
      <c r="G4" s="20">
        <f t="shared" si="0"/>
        <v>65666</v>
      </c>
      <c r="H4" s="22">
        <f t="shared" si="0"/>
        <v>65666</v>
      </c>
      <c r="I4" s="20">
        <f t="shared" si="0"/>
        <v>86155</v>
      </c>
      <c r="J4" s="20">
        <f t="shared" si="0"/>
        <v>81114</v>
      </c>
      <c r="K4" s="20">
        <f t="shared" si="0"/>
        <v>88420.684999999998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26693.834449999998</v>
      </c>
      <c r="D5" s="28">
        <v>24156</v>
      </c>
      <c r="E5" s="28">
        <v>28445</v>
      </c>
      <c r="F5" s="27">
        <v>40495</v>
      </c>
      <c r="G5" s="28">
        <v>37995</v>
      </c>
      <c r="H5" s="29">
        <v>37995</v>
      </c>
      <c r="I5" s="28">
        <v>43117</v>
      </c>
      <c r="J5" s="28">
        <v>46926</v>
      </c>
      <c r="K5" s="29">
        <v>49871.735000000001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17831.960050000002</v>
      </c>
      <c r="D6" s="33">
        <v>12814</v>
      </c>
      <c r="E6" s="33">
        <v>31956</v>
      </c>
      <c r="F6" s="32">
        <v>27179</v>
      </c>
      <c r="G6" s="33">
        <v>27671</v>
      </c>
      <c r="H6" s="34">
        <v>27671</v>
      </c>
      <c r="I6" s="33">
        <v>43038</v>
      </c>
      <c r="J6" s="33">
        <v>34188</v>
      </c>
      <c r="K6" s="34">
        <v>38548.949999999997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1290</v>
      </c>
      <c r="D8" s="20">
        <f t="shared" ref="D8:K8" si="1">SUM(D9:D15)</f>
        <v>2229</v>
      </c>
      <c r="E8" s="20">
        <f t="shared" si="1"/>
        <v>1768</v>
      </c>
      <c r="F8" s="21">
        <f t="shared" si="1"/>
        <v>1390</v>
      </c>
      <c r="G8" s="20">
        <f t="shared" si="1"/>
        <v>1450</v>
      </c>
      <c r="H8" s="22">
        <f t="shared" si="1"/>
        <v>1450</v>
      </c>
      <c r="I8" s="20">
        <f t="shared" si="1"/>
        <v>840</v>
      </c>
      <c r="J8" s="20">
        <f t="shared" si="1"/>
        <v>840</v>
      </c>
      <c r="K8" s="20">
        <f t="shared" si="1"/>
        <v>885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500</v>
      </c>
      <c r="D9" s="28">
        <v>1400</v>
      </c>
      <c r="E9" s="28">
        <v>893</v>
      </c>
      <c r="F9" s="27">
        <v>550</v>
      </c>
      <c r="G9" s="28">
        <v>550</v>
      </c>
      <c r="H9" s="29">
        <v>550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790</v>
      </c>
      <c r="D14" s="33">
        <v>790</v>
      </c>
      <c r="E14" s="33">
        <v>790</v>
      </c>
      <c r="F14" s="32">
        <v>840</v>
      </c>
      <c r="G14" s="33">
        <v>840</v>
      </c>
      <c r="H14" s="34">
        <v>840</v>
      </c>
      <c r="I14" s="33">
        <v>840</v>
      </c>
      <c r="J14" s="33">
        <v>840</v>
      </c>
      <c r="K14" s="34">
        <v>885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39</v>
      </c>
      <c r="E15" s="36">
        <v>85</v>
      </c>
      <c r="F15" s="35">
        <v>0</v>
      </c>
      <c r="G15" s="36">
        <v>60</v>
      </c>
      <c r="H15" s="37">
        <v>60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176.93780999999998</v>
      </c>
      <c r="D16" s="20">
        <f t="shared" ref="D16:K16" si="2">SUM(D17:D23)</f>
        <v>432</v>
      </c>
      <c r="E16" s="20">
        <f t="shared" si="2"/>
        <v>654</v>
      </c>
      <c r="F16" s="21">
        <f t="shared" si="2"/>
        <v>15710</v>
      </c>
      <c r="G16" s="20">
        <f t="shared" si="2"/>
        <v>8703</v>
      </c>
      <c r="H16" s="22">
        <f t="shared" si="2"/>
        <v>8703</v>
      </c>
      <c r="I16" s="20">
        <f t="shared" si="2"/>
        <v>20965</v>
      </c>
      <c r="J16" s="20">
        <f t="shared" si="2"/>
        <v>20970</v>
      </c>
      <c r="K16" s="20">
        <f t="shared" si="2"/>
        <v>1203.6500000000001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176.93780999999998</v>
      </c>
      <c r="D18" s="33">
        <v>432</v>
      </c>
      <c r="E18" s="33">
        <v>654</v>
      </c>
      <c r="F18" s="32">
        <v>15710</v>
      </c>
      <c r="G18" s="33">
        <v>8703</v>
      </c>
      <c r="H18" s="34">
        <v>8703</v>
      </c>
      <c r="I18" s="33">
        <v>20965</v>
      </c>
      <c r="J18" s="33">
        <v>20970</v>
      </c>
      <c r="K18" s="34">
        <v>1203.6500000000001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6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45992.732310000007</v>
      </c>
      <c r="D26" s="46">
        <f t="shared" ref="D26:K26" si="3">+D4+D8+D16+D24</f>
        <v>39637</v>
      </c>
      <c r="E26" s="46">
        <f t="shared" si="3"/>
        <v>62823</v>
      </c>
      <c r="F26" s="47">
        <f t="shared" si="3"/>
        <v>84774</v>
      </c>
      <c r="G26" s="46">
        <f t="shared" si="3"/>
        <v>75819</v>
      </c>
      <c r="H26" s="48">
        <f t="shared" si="3"/>
        <v>75819</v>
      </c>
      <c r="I26" s="46">
        <f t="shared" si="3"/>
        <v>107960</v>
      </c>
      <c r="J26" s="46">
        <f t="shared" si="3"/>
        <v>102924</v>
      </c>
      <c r="K26" s="46">
        <f t="shared" si="3"/>
        <v>90509.334999999992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Andile Msane</cp:lastModifiedBy>
  <dcterms:created xsi:type="dcterms:W3CDTF">2014-05-29T12:16:02Z</dcterms:created>
  <dcterms:modified xsi:type="dcterms:W3CDTF">2014-05-30T13:49:08Z</dcterms:modified>
</cp:coreProperties>
</file>